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2-Confirmed\"/>
    </mc:Choice>
  </mc:AlternateContent>
  <xr:revisionPtr revIDLastSave="0" documentId="13_ncr:1_{11E49911-04F8-4760-8FED-AD2082D95B60}" xr6:coauthVersionLast="43" xr6:coauthVersionMax="43" xr10:uidLastSave="{00000000-0000-0000-0000-000000000000}"/>
  <bookViews>
    <workbookView xWindow="-120" yWindow="-120" windowWidth="29040" windowHeight="15840" xr2:uid="{6A9A7CB2-52CC-4B50-A82F-7C93CA97F23E}"/>
  </bookViews>
  <sheets>
    <sheet name="Exercic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" i="1" l="1"/>
  <c r="H22" i="1" l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H37" i="1" l="1"/>
  <c r="I29" i="1"/>
  <c r="I17" i="1"/>
  <c r="I5" i="1"/>
  <c r="I26" i="1"/>
  <c r="I33" i="1"/>
  <c r="I21" i="1"/>
  <c r="I13" i="1"/>
  <c r="I9" i="1"/>
  <c r="I36" i="1"/>
  <c r="I32" i="1"/>
  <c r="I28" i="1"/>
  <c r="H24" i="1"/>
  <c r="H20" i="1"/>
  <c r="H16" i="1"/>
  <c r="I12" i="1"/>
  <c r="I8" i="1"/>
  <c r="I4" i="1"/>
  <c r="I38" i="1"/>
  <c r="I6" i="1"/>
  <c r="I34" i="1"/>
  <c r="I30" i="1"/>
  <c r="I22" i="1"/>
  <c r="I18" i="1"/>
  <c r="I14" i="1"/>
  <c r="I10" i="1"/>
  <c r="I25" i="1"/>
  <c r="H35" i="1"/>
  <c r="I31" i="1"/>
  <c r="I27" i="1"/>
  <c r="H23" i="1"/>
  <c r="I19" i="1"/>
  <c r="I15" i="1"/>
  <c r="I11" i="1"/>
  <c r="H7" i="1"/>
  <c r="I3" i="1"/>
  <c r="I2" i="1"/>
  <c r="H4" i="1"/>
  <c r="H38" i="1"/>
  <c r="H6" i="1"/>
  <c r="H33" i="1"/>
  <c r="H25" i="1"/>
  <c r="H21" i="1"/>
  <c r="H13" i="1"/>
  <c r="H9" i="1"/>
  <c r="H27" i="1" l="1"/>
  <c r="H14" i="1"/>
  <c r="H10" i="1"/>
  <c r="H36" i="1"/>
  <c r="H29" i="1"/>
  <c r="H19" i="1"/>
  <c r="H32" i="1"/>
  <c r="H8" i="1"/>
  <c r="H3" i="1"/>
  <c r="I35" i="1"/>
  <c r="H34" i="1"/>
  <c r="H11" i="1"/>
  <c r="H26" i="1"/>
  <c r="I20" i="1"/>
  <c r="H31" i="1"/>
  <c r="H12" i="1"/>
  <c r="H5" i="1"/>
  <c r="H15" i="1"/>
  <c r="H28" i="1"/>
  <c r="H17" i="1"/>
  <c r="H30" i="1"/>
  <c r="I16" i="1"/>
  <c r="I37" i="1"/>
  <c r="I7" i="1"/>
  <c r="I23" i="1"/>
  <c r="I24" i="1"/>
  <c r="H18" i="1"/>
  <c r="H2" i="1"/>
</calcChain>
</file>

<file path=xl/sharedStrings.xml><?xml version="1.0" encoding="utf-8"?>
<sst xmlns="http://schemas.openxmlformats.org/spreadsheetml/2006/main" count="94" uniqueCount="24">
  <si>
    <t>Date</t>
  </si>
  <si>
    <t>Équipe</t>
  </si>
  <si>
    <t>Pièces produites</t>
  </si>
  <si>
    <t>Rebuts</t>
  </si>
  <si>
    <t>Bonnes pièces</t>
  </si>
  <si>
    <t>Nb de bonnes pièces</t>
  </si>
  <si>
    <t>Taux de rebut</t>
  </si>
  <si>
    <t>Objectifs</t>
  </si>
  <si>
    <t>Matin</t>
  </si>
  <si>
    <t>Après-midi</t>
  </si>
  <si>
    <t>Nuit</t>
  </si>
  <si>
    <t>Ligne</t>
  </si>
  <si>
    <t>Carrousel A</t>
  </si>
  <si>
    <t>Carrousel B</t>
  </si>
  <si>
    <t>Taux de rebut max</t>
  </si>
  <si>
    <t>% Rebut</t>
  </si>
  <si>
    <r>
      <rPr>
        <sz val="11"/>
        <color rgb="FF9C5700"/>
        <rFont val="Calibri"/>
        <family val="2"/>
      </rPr>
      <t>≥</t>
    </r>
    <r>
      <rPr>
        <sz val="11"/>
        <color rgb="FF9C5700"/>
        <rFont val="Calibri"/>
        <family val="2"/>
        <scheme val="minor"/>
      </rPr>
      <t>90% objectif</t>
    </r>
  </si>
  <si>
    <t>≥ objectif</t>
  </si>
  <si>
    <t>&lt;90% objectif</t>
  </si>
  <si>
    <t>Nombre de bonnes pièces</t>
  </si>
  <si>
    <t>≤ objectif</t>
  </si>
  <si>
    <t>≤ 110% objectif</t>
  </si>
  <si>
    <t>&gt; 110% objectif</t>
  </si>
  <si>
    <t>Nb de bonnes pièces / ligne et par équipe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</si>
</sst>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57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0" fillId="0" borderId="1" xfId="0" applyBorder="1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5" fillId="5" borderId="5" xfId="5" applyBorder="1" applyAlignment="1">
      <alignment horizontal="center" vertical="center" wrapText="1"/>
    </xf>
    <xf numFmtId="164" fontId="5" fillId="5" borderId="6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" fontId="0" fillId="0" borderId="2" xfId="0" applyNumberFormat="1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6" borderId="4" xfId="6" applyBorder="1" applyAlignment="1">
      <alignment horizontal="center"/>
    </xf>
    <xf numFmtId="0" fontId="5" fillId="6" borderId="5" xfId="6" applyBorder="1" applyAlignment="1">
      <alignment horizontal="center" wrapText="1"/>
    </xf>
    <xf numFmtId="164" fontId="5" fillId="6" borderId="5" xfId="1" applyNumberFormat="1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2" borderId="1" xfId="2" applyBorder="1"/>
    <xf numFmtId="0" fontId="4" fillId="4" borderId="1" xfId="4" applyBorder="1"/>
    <xf numFmtId="0" fontId="3" fillId="3" borderId="1" xfId="3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</cellXfs>
  <cellStyles count="7">
    <cellStyle name="Accent2" xfId="5" builtinId="33"/>
    <cellStyle name="Accent6" xfId="6" builtinId="49"/>
    <cellStyle name="Insatisfaisant" xfId="3" builtinId="27"/>
    <cellStyle name="Neutre" xfId="4" builtinId="28"/>
    <cellStyle name="Normal" xfId="0" builtinId="0"/>
    <cellStyle name="Pourcentage" xfId="1" builtinId="5"/>
    <cellStyle name="Satisfaisant" xfId="2" builtinId="26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1" formatCode="dd\-mmm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B050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0</xdr:row>
      <xdr:rowOff>76200</xdr:rowOff>
    </xdr:from>
    <xdr:to>
      <xdr:col>10</xdr:col>
      <xdr:colOff>287655</xdr:colOff>
      <xdr:row>6</xdr:row>
      <xdr:rowOff>114300</xdr:rowOff>
    </xdr:to>
    <xdr:sp macro="" textlink="">
      <xdr:nvSpPr>
        <xdr:cNvPr id="3" name="Bulle narrative : rectangle 2">
          <a:extLst>
            <a:ext uri="{FF2B5EF4-FFF2-40B4-BE49-F238E27FC236}">
              <a16:creationId xmlns:a16="http://schemas.microsoft.com/office/drawing/2014/main" id="{9558F98A-B62A-45BC-8EED-216F6E9CB401}"/>
            </a:ext>
          </a:extLst>
        </xdr:cNvPr>
        <xdr:cNvSpPr/>
      </xdr:nvSpPr>
      <xdr:spPr>
        <a:xfrm>
          <a:off x="7734300" y="76200"/>
          <a:ext cx="1668780" cy="1181100"/>
        </a:xfrm>
        <a:prstGeom prst="wedgeRectCallout">
          <a:avLst>
            <a:gd name="adj1" fmla="val -74014"/>
            <a:gd name="adj2" fmla="val -34292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000"/>
            <a:t>Solutions</a:t>
          </a:r>
        </a:p>
        <a:p>
          <a:pPr algn="ctr"/>
          <a:r>
            <a:rPr lang="fr-FR" sz="1400"/>
            <a:t>(développez </a:t>
          </a:r>
          <a:r>
            <a:rPr lang="fr-FR" sz="1400" baseline="0"/>
            <a:t>les colonnes pour les faire apparaitre)</a:t>
          </a:r>
        </a:p>
        <a:p>
          <a:pPr algn="ctr"/>
          <a:endParaRPr lang="fr-FR" sz="2000"/>
        </a:p>
      </xdr:txBody>
    </xdr:sp>
    <xdr:clientData/>
  </xdr:twoCellAnchor>
  <xdr:twoCellAnchor>
    <xdr:from>
      <xdr:col>10</xdr:col>
      <xdr:colOff>752475</xdr:colOff>
      <xdr:row>2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63D084F7-7634-43AF-8B90-2673CF2531ED}"/>
            </a:ext>
          </a:extLst>
        </xdr:cNvPr>
        <xdr:cNvSpPr/>
      </xdr:nvSpPr>
      <xdr:spPr>
        <a:xfrm>
          <a:off x="9867900" y="381000"/>
          <a:ext cx="6000750" cy="1524000"/>
        </a:xfrm>
        <a:prstGeom prst="roundRect">
          <a:avLst>
            <a:gd name="adj" fmla="val 5386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/>
          <a:r>
            <a:rPr lang="fr-FR" sz="1400" b="1" u="sng" baseline="0"/>
            <a:t>Exercice : 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Créez les règles de mise en forme conditionnelles pour mettre en évidence les cellules du tableau qui respectent les conditions ci-dessous.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Veillez à ce que la feuille se mette à jour si l'objectif change !</a:t>
          </a:r>
          <a:endParaRPr lang="fr-FR" sz="14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CAC039-E353-4C97-8541-CD1765155ABC}" name="Tableau1" displayName="Tableau1" ref="A1:I38" totalsRowShown="0" headerRowDxfId="12" headerRowBorderDxfId="11" tableBorderDxfId="10" totalsRowBorderDxfId="9" headerRowCellStyle="Accent2">
  <autoFilter ref="A1:I38" xr:uid="{837871C1-5BD6-4A38-9575-7A405BEB3336}"/>
  <tableColumns count="9">
    <tableColumn id="1" xr3:uid="{F4F1C393-932A-4BD2-B60D-08C6939088D6}" name="Date" dataDxfId="8"/>
    <tableColumn id="2" xr3:uid="{6C15F1A0-B465-4F20-AD84-AF493DB0A9B5}" name="Équipe" dataDxfId="7"/>
    <tableColumn id="3" xr3:uid="{8BDAB922-806C-4B05-A52F-18B4F1EF80A3}" name="Ligne" dataDxfId="6"/>
    <tableColumn id="4" xr3:uid="{EE80A7F9-5772-41D2-BD00-F5AFCABFC176}" name="Pièces produites" dataDxfId="5"/>
    <tableColumn id="5" xr3:uid="{626CF479-3D0C-41D2-868E-714B50588315}" name="Rebuts" dataDxfId="4"/>
    <tableColumn id="9" xr3:uid="{B7979875-3CB7-49E7-97D2-0C8A66876704}" name="Bonnes pièces" dataDxfId="3">
      <calculatedColumnFormula>Tableau1[[#This Row],[Pièces produites]]-Tableau1[[#This Row],[Rebuts]]</calculatedColumnFormula>
    </tableColumn>
    <tableColumn id="8" xr3:uid="{F870C6CC-374E-4956-ABB5-6AA02521B60C}" name="Taux de rebut" dataDxfId="2" dataCellStyle="Pourcentage">
      <calculatedColumnFormula>Tableau1[[#This Row],[Rebuts]]/Tableau1[[#This Row],[Pièces produites]]</calculatedColumnFormula>
    </tableColumn>
    <tableColumn id="6" xr3:uid="{38D0D32F-AFF7-4BC9-A2AA-7F31D8B43F4C}" name="Nb de bonnes pièces" dataDxfId="1">
      <calculatedColumnFormula>D2-E2</calculatedColumnFormula>
    </tableColumn>
    <tableColumn id="7" xr3:uid="{5AD094F2-B987-4DF3-89B7-F03940672F4F}" name="% Rebut" dataDxfId="0" dataCellStyle="Pourcentage">
      <calculatedColumnFormula>E2/D2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0F5C-C477-469B-9753-10FC54A3F549}">
  <sheetPr>
    <tabColor rgb="FF92D050"/>
  </sheetPr>
  <dimension ref="A1:O38"/>
  <sheetViews>
    <sheetView showGridLines="0" tabSelected="1" workbookViewId="0">
      <selection activeCell="L21" sqref="L21"/>
    </sheetView>
  </sheetViews>
  <sheetFormatPr baseColWidth="10" defaultRowHeight="15" outlineLevelCol="1" x14ac:dyDescent="0.25"/>
  <cols>
    <col min="1" max="1" width="14.5703125" style="13" customWidth="1"/>
    <col min="2" max="3" width="11.42578125" style="13"/>
    <col min="4" max="4" width="18.5703125" style="13" customWidth="1"/>
    <col min="5" max="5" width="10.28515625" style="13" customWidth="1"/>
    <col min="6" max="6" width="22.140625" style="13" customWidth="1"/>
    <col min="7" max="7" width="20.140625" style="21" customWidth="1"/>
    <col min="8" max="8" width="22.5703125" style="4" hidden="1" customWidth="1" outlineLevel="1"/>
    <col min="9" max="9" width="22.7109375" style="3" hidden="1" customWidth="1" outlineLevel="1"/>
    <col min="10" max="10" width="28.140625" customWidth="1" collapsed="1"/>
    <col min="12" max="12" width="31.28515625" customWidth="1"/>
    <col min="13" max="15" width="15.7109375" customWidth="1"/>
  </cols>
  <sheetData>
    <row r="1" spans="1:13" x14ac:dyDescent="0.25">
      <c r="A1" s="16" t="s">
        <v>0</v>
      </c>
      <c r="B1" s="17" t="s">
        <v>1</v>
      </c>
      <c r="C1" s="17" t="s">
        <v>11</v>
      </c>
      <c r="D1" s="17" t="s">
        <v>2</v>
      </c>
      <c r="E1" s="17" t="s">
        <v>3</v>
      </c>
      <c r="F1" s="17" t="s">
        <v>4</v>
      </c>
      <c r="G1" s="18" t="s">
        <v>6</v>
      </c>
      <c r="H1" s="7" t="s">
        <v>5</v>
      </c>
      <c r="I1" s="8" t="s">
        <v>15</v>
      </c>
    </row>
    <row r="2" spans="1:13" x14ac:dyDescent="0.25">
      <c r="A2" s="11">
        <v>43619</v>
      </c>
      <c r="B2" s="14" t="s">
        <v>8</v>
      </c>
      <c r="C2" s="14" t="s">
        <v>12</v>
      </c>
      <c r="D2" s="14">
        <v>273</v>
      </c>
      <c r="E2" s="14">
        <v>4</v>
      </c>
      <c r="F2" s="14">
        <f>Tableau1[[#This Row],[Pièces produites]]-Tableau1[[#This Row],[Rebuts]]</f>
        <v>269</v>
      </c>
      <c r="G2" s="19">
        <f>Tableau1[[#This Row],[Rebuts]]/Tableau1[[#This Row],[Pièces produites]]</f>
        <v>1.4652014652014652E-2</v>
      </c>
      <c r="H2" s="5">
        <f>D2-E2</f>
        <v>269</v>
      </c>
      <c r="I2" s="6">
        <f>E2/D2</f>
        <v>1.4652014652014652E-2</v>
      </c>
    </row>
    <row r="3" spans="1:13" x14ac:dyDescent="0.25">
      <c r="A3" s="11">
        <v>43619</v>
      </c>
      <c r="B3" s="14" t="s">
        <v>8</v>
      </c>
      <c r="C3" s="14" t="s">
        <v>13</v>
      </c>
      <c r="D3" s="14">
        <v>188</v>
      </c>
      <c r="E3" s="14">
        <v>4</v>
      </c>
      <c r="F3" s="14">
        <f>Tableau1[[#This Row],[Pièces produites]]-Tableau1[[#This Row],[Rebuts]]</f>
        <v>184</v>
      </c>
      <c r="G3" s="19">
        <f>Tableau1[[#This Row],[Rebuts]]/Tableau1[[#This Row],[Pièces produites]]</f>
        <v>2.1276595744680851E-2</v>
      </c>
      <c r="H3" s="5">
        <f t="shared" ref="H3:H38" si="0">D3-E3</f>
        <v>184</v>
      </c>
      <c r="I3" s="6">
        <f t="shared" ref="I3:I38" si="1">E3/D3</f>
        <v>2.1276595744680851E-2</v>
      </c>
    </row>
    <row r="4" spans="1:13" x14ac:dyDescent="0.25">
      <c r="A4" s="11">
        <v>43619</v>
      </c>
      <c r="B4" s="14" t="s">
        <v>9</v>
      </c>
      <c r="C4" s="14" t="s">
        <v>12</v>
      </c>
      <c r="D4" s="14">
        <v>207</v>
      </c>
      <c r="E4" s="14">
        <v>4</v>
      </c>
      <c r="F4" s="14">
        <f>Tableau1[[#This Row],[Pièces produites]]-Tableau1[[#This Row],[Rebuts]]</f>
        <v>203</v>
      </c>
      <c r="G4" s="19">
        <f>Tableau1[[#This Row],[Rebuts]]/Tableau1[[#This Row],[Pièces produites]]</f>
        <v>1.932367149758454E-2</v>
      </c>
      <c r="H4" s="5">
        <f t="shared" si="0"/>
        <v>203</v>
      </c>
      <c r="I4" s="6">
        <f t="shared" si="1"/>
        <v>1.932367149758454E-2</v>
      </c>
    </row>
    <row r="5" spans="1:13" x14ac:dyDescent="0.25">
      <c r="A5" s="11">
        <v>43619</v>
      </c>
      <c r="B5" s="14" t="s">
        <v>9</v>
      </c>
      <c r="C5" s="14" t="s">
        <v>13</v>
      </c>
      <c r="D5" s="14">
        <v>179</v>
      </c>
      <c r="E5" s="14">
        <v>7</v>
      </c>
      <c r="F5" s="14">
        <f>Tableau1[[#This Row],[Pièces produites]]-Tableau1[[#This Row],[Rebuts]]</f>
        <v>172</v>
      </c>
      <c r="G5" s="19">
        <f>Tableau1[[#This Row],[Rebuts]]/Tableau1[[#This Row],[Pièces produites]]</f>
        <v>3.9106145251396648E-2</v>
      </c>
      <c r="H5" s="5">
        <f t="shared" si="0"/>
        <v>172</v>
      </c>
      <c r="I5" s="6">
        <f t="shared" si="1"/>
        <v>3.9106145251396648E-2</v>
      </c>
    </row>
    <row r="6" spans="1:13" x14ac:dyDescent="0.25">
      <c r="A6" s="11">
        <v>43619</v>
      </c>
      <c r="B6" s="14" t="s">
        <v>10</v>
      </c>
      <c r="C6" s="14" t="s">
        <v>12</v>
      </c>
      <c r="D6" s="14">
        <v>224</v>
      </c>
      <c r="E6" s="14">
        <v>3</v>
      </c>
      <c r="F6" s="14">
        <f>Tableau1[[#This Row],[Pièces produites]]-Tableau1[[#This Row],[Rebuts]]</f>
        <v>221</v>
      </c>
      <c r="G6" s="19">
        <f>Tableau1[[#This Row],[Rebuts]]/Tableau1[[#This Row],[Pièces produites]]</f>
        <v>1.3392857142857142E-2</v>
      </c>
      <c r="H6" s="5">
        <f t="shared" si="0"/>
        <v>221</v>
      </c>
      <c r="I6" s="6">
        <f t="shared" si="1"/>
        <v>1.3392857142857142E-2</v>
      </c>
    </row>
    <row r="7" spans="1:13" x14ac:dyDescent="0.25">
      <c r="A7" s="11">
        <v>43619</v>
      </c>
      <c r="B7" s="14" t="s">
        <v>10</v>
      </c>
      <c r="C7" s="14" t="s">
        <v>13</v>
      </c>
      <c r="D7" s="14">
        <v>205</v>
      </c>
      <c r="E7" s="14">
        <v>4</v>
      </c>
      <c r="F7" s="14">
        <f>Tableau1[[#This Row],[Pièces produites]]-Tableau1[[#This Row],[Rebuts]]</f>
        <v>201</v>
      </c>
      <c r="G7" s="19">
        <f>Tableau1[[#This Row],[Rebuts]]/Tableau1[[#This Row],[Pièces produites]]</f>
        <v>1.9512195121951219E-2</v>
      </c>
      <c r="H7" s="5">
        <f t="shared" si="0"/>
        <v>201</v>
      </c>
      <c r="I7" s="6">
        <f t="shared" si="1"/>
        <v>1.9512195121951219E-2</v>
      </c>
    </row>
    <row r="8" spans="1:13" x14ac:dyDescent="0.25">
      <c r="A8" s="11">
        <v>43620</v>
      </c>
      <c r="B8" s="14" t="s">
        <v>8</v>
      </c>
      <c r="C8" s="14" t="s">
        <v>12</v>
      </c>
      <c r="D8" s="14">
        <v>205</v>
      </c>
      <c r="E8" s="14">
        <v>6</v>
      </c>
      <c r="F8" s="14">
        <f>Tableau1[[#This Row],[Pièces produites]]-Tableau1[[#This Row],[Rebuts]]</f>
        <v>199</v>
      </c>
      <c r="G8" s="19">
        <f>Tableau1[[#This Row],[Rebuts]]/Tableau1[[#This Row],[Pièces produites]]</f>
        <v>2.9268292682926831E-2</v>
      </c>
      <c r="H8" s="5">
        <f t="shared" si="0"/>
        <v>199</v>
      </c>
      <c r="I8" s="6">
        <f t="shared" si="1"/>
        <v>2.9268292682926831E-2</v>
      </c>
    </row>
    <row r="9" spans="1:13" x14ac:dyDescent="0.25">
      <c r="A9" s="11">
        <v>43620</v>
      </c>
      <c r="B9" s="14" t="s">
        <v>8</v>
      </c>
      <c r="C9" s="14" t="s">
        <v>13</v>
      </c>
      <c r="D9" s="14">
        <v>204</v>
      </c>
      <c r="E9" s="14">
        <v>2</v>
      </c>
      <c r="F9" s="14">
        <f>Tableau1[[#This Row],[Pièces produites]]-Tableau1[[#This Row],[Rebuts]]</f>
        <v>202</v>
      </c>
      <c r="G9" s="19">
        <f>Tableau1[[#This Row],[Rebuts]]/Tableau1[[#This Row],[Pièces produites]]</f>
        <v>9.8039215686274508E-3</v>
      </c>
      <c r="H9" s="5">
        <f t="shared" si="0"/>
        <v>202</v>
      </c>
      <c r="I9" s="6">
        <f t="shared" si="1"/>
        <v>9.8039215686274508E-3</v>
      </c>
    </row>
    <row r="10" spans="1:13" x14ac:dyDescent="0.25">
      <c r="A10" s="11">
        <v>43620</v>
      </c>
      <c r="B10" s="14" t="s">
        <v>9</v>
      </c>
      <c r="C10" s="14" t="s">
        <v>12</v>
      </c>
      <c r="D10" s="14">
        <v>210</v>
      </c>
      <c r="E10" s="14">
        <v>10</v>
      </c>
      <c r="F10" s="14">
        <f>Tableau1[[#This Row],[Pièces produites]]-Tableau1[[#This Row],[Rebuts]]</f>
        <v>200</v>
      </c>
      <c r="G10" s="19">
        <f>Tableau1[[#This Row],[Rebuts]]/Tableau1[[#This Row],[Pièces produites]]</f>
        <v>4.7619047619047616E-2</v>
      </c>
      <c r="H10" s="5">
        <f t="shared" si="0"/>
        <v>200</v>
      </c>
      <c r="I10" s="6">
        <f t="shared" si="1"/>
        <v>4.7619047619047616E-2</v>
      </c>
    </row>
    <row r="11" spans="1:13" x14ac:dyDescent="0.25">
      <c r="A11" s="11">
        <v>43620</v>
      </c>
      <c r="B11" s="14" t="s">
        <v>9</v>
      </c>
      <c r="C11" s="14" t="s">
        <v>13</v>
      </c>
      <c r="D11" s="14">
        <v>168</v>
      </c>
      <c r="E11" s="14">
        <v>7</v>
      </c>
      <c r="F11" s="14">
        <f>Tableau1[[#This Row],[Pièces produites]]-Tableau1[[#This Row],[Rebuts]]</f>
        <v>161</v>
      </c>
      <c r="G11" s="19">
        <f>Tableau1[[#This Row],[Rebuts]]/Tableau1[[#This Row],[Pièces produites]]</f>
        <v>4.1666666666666664E-2</v>
      </c>
      <c r="H11" s="5">
        <f t="shared" si="0"/>
        <v>161</v>
      </c>
      <c r="I11" s="6">
        <f t="shared" si="1"/>
        <v>4.1666666666666664E-2</v>
      </c>
    </row>
    <row r="12" spans="1:13" x14ac:dyDescent="0.25">
      <c r="A12" s="11">
        <v>43620</v>
      </c>
      <c r="B12" s="14" t="s">
        <v>10</v>
      </c>
      <c r="C12" s="14" t="s">
        <v>12</v>
      </c>
      <c r="D12" s="14">
        <v>190</v>
      </c>
      <c r="E12" s="14">
        <v>8</v>
      </c>
      <c r="F12" s="14">
        <f>Tableau1[[#This Row],[Pièces produites]]-Tableau1[[#This Row],[Rebuts]]</f>
        <v>182</v>
      </c>
      <c r="G12" s="19">
        <f>Tableau1[[#This Row],[Rebuts]]/Tableau1[[#This Row],[Pièces produites]]</f>
        <v>4.2105263157894736E-2</v>
      </c>
      <c r="H12" s="5">
        <f t="shared" si="0"/>
        <v>182</v>
      </c>
      <c r="I12" s="6">
        <f t="shared" si="1"/>
        <v>4.2105263157894736E-2</v>
      </c>
      <c r="L12" s="1" t="s">
        <v>7</v>
      </c>
    </row>
    <row r="13" spans="1:13" x14ac:dyDescent="0.25">
      <c r="A13" s="11">
        <v>43620</v>
      </c>
      <c r="B13" s="14" t="s">
        <v>10</v>
      </c>
      <c r="C13" s="14" t="s">
        <v>13</v>
      </c>
      <c r="D13" s="14">
        <v>217</v>
      </c>
      <c r="E13" s="14">
        <v>8</v>
      </c>
      <c r="F13" s="14">
        <f>Tableau1[[#This Row],[Pièces produites]]-Tableau1[[#This Row],[Rebuts]]</f>
        <v>209</v>
      </c>
      <c r="G13" s="19">
        <f>Tableau1[[#This Row],[Rebuts]]/Tableau1[[#This Row],[Pièces produites]]</f>
        <v>3.6866359447004608E-2</v>
      </c>
      <c r="H13" s="5">
        <f t="shared" si="0"/>
        <v>209</v>
      </c>
      <c r="I13" s="6">
        <f t="shared" si="1"/>
        <v>3.6866359447004608E-2</v>
      </c>
      <c r="L13" s="26" t="s">
        <v>23</v>
      </c>
      <c r="M13" s="27">
        <v>180</v>
      </c>
    </row>
    <row r="14" spans="1:13" x14ac:dyDescent="0.25">
      <c r="A14" s="11">
        <v>43621</v>
      </c>
      <c r="B14" s="14" t="s">
        <v>8</v>
      </c>
      <c r="C14" s="14" t="s">
        <v>12</v>
      </c>
      <c r="D14" s="14">
        <v>234</v>
      </c>
      <c r="E14" s="14">
        <v>3</v>
      </c>
      <c r="F14" s="14">
        <f>Tableau1[[#This Row],[Pièces produites]]-Tableau1[[#This Row],[Rebuts]]</f>
        <v>231</v>
      </c>
      <c r="G14" s="19">
        <f>Tableau1[[#This Row],[Rebuts]]/Tableau1[[#This Row],[Pièces produites]]</f>
        <v>1.282051282051282E-2</v>
      </c>
      <c r="H14" s="5">
        <f t="shared" si="0"/>
        <v>231</v>
      </c>
      <c r="I14" s="6">
        <f t="shared" si="1"/>
        <v>1.282051282051282E-2</v>
      </c>
      <c r="L14" s="26"/>
      <c r="M14" s="27"/>
    </row>
    <row r="15" spans="1:13" x14ac:dyDescent="0.25">
      <c r="A15" s="11">
        <v>43621</v>
      </c>
      <c r="B15" s="14" t="s">
        <v>8</v>
      </c>
      <c r="C15" s="14" t="s">
        <v>13</v>
      </c>
      <c r="D15" s="14">
        <v>214</v>
      </c>
      <c r="E15" s="14">
        <v>6</v>
      </c>
      <c r="F15" s="14">
        <f>Tableau1[[#This Row],[Pièces produites]]-Tableau1[[#This Row],[Rebuts]]</f>
        <v>208</v>
      </c>
      <c r="G15" s="19">
        <f>Tableau1[[#This Row],[Rebuts]]/Tableau1[[#This Row],[Pièces produites]]</f>
        <v>2.8037383177570093E-2</v>
      </c>
      <c r="H15" s="5">
        <f t="shared" si="0"/>
        <v>208</v>
      </c>
      <c r="I15" s="6">
        <f t="shared" si="1"/>
        <v>2.8037383177570093E-2</v>
      </c>
      <c r="L15" s="2" t="s">
        <v>14</v>
      </c>
      <c r="M15" s="25">
        <v>0.04</v>
      </c>
    </row>
    <row r="16" spans="1:13" x14ac:dyDescent="0.25">
      <c r="A16" s="11">
        <v>43621</v>
      </c>
      <c r="B16" s="14" t="s">
        <v>9</v>
      </c>
      <c r="C16" s="14" t="s">
        <v>12</v>
      </c>
      <c r="D16" s="14">
        <v>245</v>
      </c>
      <c r="E16" s="14">
        <v>4</v>
      </c>
      <c r="F16" s="14">
        <f>Tableau1[[#This Row],[Pièces produites]]-Tableau1[[#This Row],[Rebuts]]</f>
        <v>241</v>
      </c>
      <c r="G16" s="19">
        <f>Tableau1[[#This Row],[Rebuts]]/Tableau1[[#This Row],[Pièces produites]]</f>
        <v>1.6326530612244899E-2</v>
      </c>
      <c r="H16" s="5">
        <f t="shared" si="0"/>
        <v>241</v>
      </c>
      <c r="I16" s="6">
        <f t="shared" si="1"/>
        <v>1.6326530612244899E-2</v>
      </c>
    </row>
    <row r="17" spans="1:15" x14ac:dyDescent="0.25">
      <c r="A17" s="11">
        <v>43621</v>
      </c>
      <c r="B17" s="14" t="s">
        <v>9</v>
      </c>
      <c r="C17" s="14" t="s">
        <v>13</v>
      </c>
      <c r="D17" s="14">
        <v>177</v>
      </c>
      <c r="E17" s="14">
        <v>4</v>
      </c>
      <c r="F17" s="14">
        <f>Tableau1[[#This Row],[Pièces produites]]-Tableau1[[#This Row],[Rebuts]]</f>
        <v>173</v>
      </c>
      <c r="G17" s="19">
        <f>Tableau1[[#This Row],[Rebuts]]/Tableau1[[#This Row],[Pièces produites]]</f>
        <v>2.2598870056497175E-2</v>
      </c>
      <c r="H17" s="5">
        <f t="shared" si="0"/>
        <v>173</v>
      </c>
      <c r="I17" s="6">
        <f t="shared" si="1"/>
        <v>2.2598870056497175E-2</v>
      </c>
      <c r="L17" s="2" t="s">
        <v>19</v>
      </c>
      <c r="M17" s="22" t="s">
        <v>17</v>
      </c>
      <c r="N17" s="23" t="s">
        <v>16</v>
      </c>
      <c r="O17" s="24" t="s">
        <v>18</v>
      </c>
    </row>
    <row r="18" spans="1:15" x14ac:dyDescent="0.25">
      <c r="A18" s="11">
        <v>43621</v>
      </c>
      <c r="B18" s="14" t="s">
        <v>10</v>
      </c>
      <c r="C18" s="14" t="s">
        <v>12</v>
      </c>
      <c r="D18" s="14">
        <v>235</v>
      </c>
      <c r="E18" s="14">
        <v>9</v>
      </c>
      <c r="F18" s="14">
        <f>Tableau1[[#This Row],[Pièces produites]]-Tableau1[[#This Row],[Rebuts]]</f>
        <v>226</v>
      </c>
      <c r="G18" s="19">
        <f>Tableau1[[#This Row],[Rebuts]]/Tableau1[[#This Row],[Pièces produites]]</f>
        <v>3.8297872340425532E-2</v>
      </c>
      <c r="H18" s="5">
        <f t="shared" si="0"/>
        <v>226</v>
      </c>
      <c r="I18" s="6">
        <f t="shared" si="1"/>
        <v>3.8297872340425532E-2</v>
      </c>
      <c r="L18" s="2" t="s">
        <v>6</v>
      </c>
      <c r="M18" s="22" t="s">
        <v>20</v>
      </c>
      <c r="N18" s="23" t="s">
        <v>21</v>
      </c>
      <c r="O18" s="24" t="s">
        <v>22</v>
      </c>
    </row>
    <row r="19" spans="1:15" x14ac:dyDescent="0.25">
      <c r="A19" s="11">
        <v>43621</v>
      </c>
      <c r="B19" s="14" t="s">
        <v>10</v>
      </c>
      <c r="C19" s="14" t="s">
        <v>13</v>
      </c>
      <c r="D19" s="14">
        <v>172</v>
      </c>
      <c r="E19" s="14">
        <v>3</v>
      </c>
      <c r="F19" s="14">
        <f>Tableau1[[#This Row],[Pièces produites]]-Tableau1[[#This Row],[Rebuts]]</f>
        <v>169</v>
      </c>
      <c r="G19" s="19">
        <f>Tableau1[[#This Row],[Rebuts]]/Tableau1[[#This Row],[Pièces produites]]</f>
        <v>1.7441860465116279E-2</v>
      </c>
      <c r="H19" s="5">
        <f t="shared" si="0"/>
        <v>169</v>
      </c>
      <c r="I19" s="6">
        <f t="shared" si="1"/>
        <v>1.7441860465116279E-2</v>
      </c>
    </row>
    <row r="20" spans="1:15" x14ac:dyDescent="0.25">
      <c r="A20" s="11">
        <v>43622</v>
      </c>
      <c r="B20" s="14" t="s">
        <v>8</v>
      </c>
      <c r="C20" s="14" t="s">
        <v>12</v>
      </c>
      <c r="D20" s="14">
        <v>264</v>
      </c>
      <c r="E20" s="14">
        <v>3</v>
      </c>
      <c r="F20" s="14">
        <f>Tableau1[[#This Row],[Pièces produites]]-Tableau1[[#This Row],[Rebuts]]</f>
        <v>261</v>
      </c>
      <c r="G20" s="19">
        <f>Tableau1[[#This Row],[Rebuts]]/Tableau1[[#This Row],[Pièces produites]]</f>
        <v>1.1363636363636364E-2</v>
      </c>
      <c r="H20" s="5">
        <f t="shared" si="0"/>
        <v>261</v>
      </c>
      <c r="I20" s="6">
        <f t="shared" si="1"/>
        <v>1.1363636363636364E-2</v>
      </c>
    </row>
    <row r="21" spans="1:15" x14ac:dyDescent="0.25">
      <c r="A21" s="11">
        <v>43622</v>
      </c>
      <c r="B21" s="14" t="s">
        <v>8</v>
      </c>
      <c r="C21" s="14" t="s">
        <v>13</v>
      </c>
      <c r="D21" s="14">
        <v>229</v>
      </c>
      <c r="E21" s="14">
        <v>4</v>
      </c>
      <c r="F21" s="14">
        <f>Tableau1[[#This Row],[Pièces produites]]-Tableau1[[#This Row],[Rebuts]]</f>
        <v>225</v>
      </c>
      <c r="G21" s="19">
        <f>Tableau1[[#This Row],[Rebuts]]/Tableau1[[#This Row],[Pièces produites]]</f>
        <v>1.7467248908296942E-2</v>
      </c>
      <c r="H21" s="5">
        <f t="shared" si="0"/>
        <v>225</v>
      </c>
      <c r="I21" s="6">
        <f t="shared" si="1"/>
        <v>1.7467248908296942E-2</v>
      </c>
    </row>
    <row r="22" spans="1:15" x14ac:dyDescent="0.25">
      <c r="A22" s="11">
        <v>43622</v>
      </c>
      <c r="B22" s="14" t="s">
        <v>9</v>
      </c>
      <c r="C22" s="14" t="s">
        <v>12</v>
      </c>
      <c r="D22" s="14">
        <v>217</v>
      </c>
      <c r="E22" s="14">
        <v>10</v>
      </c>
      <c r="F22" s="14">
        <f>Tableau1[[#This Row],[Pièces produites]]-Tableau1[[#This Row],[Rebuts]]</f>
        <v>207</v>
      </c>
      <c r="G22" s="19">
        <f>Tableau1[[#This Row],[Rebuts]]/Tableau1[[#This Row],[Pièces produites]]</f>
        <v>4.6082949308755762E-2</v>
      </c>
      <c r="H22" s="5">
        <f t="shared" si="0"/>
        <v>207</v>
      </c>
      <c r="I22" s="6">
        <f t="shared" si="1"/>
        <v>4.6082949308755762E-2</v>
      </c>
    </row>
    <row r="23" spans="1:15" x14ac:dyDescent="0.25">
      <c r="A23" s="11">
        <v>43622</v>
      </c>
      <c r="B23" s="14" t="s">
        <v>9</v>
      </c>
      <c r="C23" s="14" t="s">
        <v>13</v>
      </c>
      <c r="D23" s="14">
        <v>186</v>
      </c>
      <c r="E23" s="14">
        <v>4</v>
      </c>
      <c r="F23" s="14">
        <f>Tableau1[[#This Row],[Pièces produites]]-Tableau1[[#This Row],[Rebuts]]</f>
        <v>182</v>
      </c>
      <c r="G23" s="19">
        <f>Tableau1[[#This Row],[Rebuts]]/Tableau1[[#This Row],[Pièces produites]]</f>
        <v>2.1505376344086023E-2</v>
      </c>
      <c r="H23" s="5">
        <f t="shared" si="0"/>
        <v>182</v>
      </c>
      <c r="I23" s="6">
        <f t="shared" si="1"/>
        <v>2.1505376344086023E-2</v>
      </c>
    </row>
    <row r="24" spans="1:15" x14ac:dyDescent="0.25">
      <c r="A24" s="11">
        <v>43622</v>
      </c>
      <c r="B24" s="14" t="s">
        <v>10</v>
      </c>
      <c r="C24" s="14" t="s">
        <v>12</v>
      </c>
      <c r="D24" s="14">
        <v>201</v>
      </c>
      <c r="E24" s="14">
        <v>9</v>
      </c>
      <c r="F24" s="14">
        <f>Tableau1[[#This Row],[Pièces produites]]-Tableau1[[#This Row],[Rebuts]]</f>
        <v>192</v>
      </c>
      <c r="G24" s="19">
        <f>Tableau1[[#This Row],[Rebuts]]/Tableau1[[#This Row],[Pièces produites]]</f>
        <v>4.4776119402985072E-2</v>
      </c>
      <c r="H24" s="5">
        <f t="shared" si="0"/>
        <v>192</v>
      </c>
      <c r="I24" s="6">
        <f t="shared" si="1"/>
        <v>4.4776119402985072E-2</v>
      </c>
    </row>
    <row r="25" spans="1:15" x14ac:dyDescent="0.25">
      <c r="A25" s="11">
        <v>43622</v>
      </c>
      <c r="B25" s="14" t="s">
        <v>10</v>
      </c>
      <c r="C25" s="14" t="s">
        <v>13</v>
      </c>
      <c r="D25" s="14">
        <v>207</v>
      </c>
      <c r="E25" s="14">
        <v>8</v>
      </c>
      <c r="F25" s="14">
        <f>Tableau1[[#This Row],[Pièces produites]]-Tableau1[[#This Row],[Rebuts]]</f>
        <v>199</v>
      </c>
      <c r="G25" s="19">
        <f>Tableau1[[#This Row],[Rebuts]]/Tableau1[[#This Row],[Pièces produites]]</f>
        <v>3.864734299516908E-2</v>
      </c>
      <c r="H25" s="5">
        <f t="shared" si="0"/>
        <v>199</v>
      </c>
      <c r="I25" s="6">
        <f t="shared" si="1"/>
        <v>3.864734299516908E-2</v>
      </c>
    </row>
    <row r="26" spans="1:15" x14ac:dyDescent="0.25">
      <c r="A26" s="11">
        <v>43623</v>
      </c>
      <c r="B26" s="14" t="s">
        <v>8</v>
      </c>
      <c r="C26" s="14" t="s">
        <v>12</v>
      </c>
      <c r="D26" s="14">
        <v>244</v>
      </c>
      <c r="E26" s="14">
        <v>6</v>
      </c>
      <c r="F26" s="14">
        <f>Tableau1[[#This Row],[Pièces produites]]-Tableau1[[#This Row],[Rebuts]]</f>
        <v>238</v>
      </c>
      <c r="G26" s="19">
        <f>Tableau1[[#This Row],[Rebuts]]/Tableau1[[#This Row],[Pièces produites]]</f>
        <v>2.4590163934426229E-2</v>
      </c>
      <c r="H26" s="5">
        <f t="shared" si="0"/>
        <v>238</v>
      </c>
      <c r="I26" s="6">
        <f t="shared" si="1"/>
        <v>2.4590163934426229E-2</v>
      </c>
    </row>
    <row r="27" spans="1:15" x14ac:dyDescent="0.25">
      <c r="A27" s="11">
        <v>43623</v>
      </c>
      <c r="B27" s="14" t="s">
        <v>8</v>
      </c>
      <c r="C27" s="14" t="s">
        <v>13</v>
      </c>
      <c r="D27" s="14">
        <v>180</v>
      </c>
      <c r="E27" s="14">
        <v>4</v>
      </c>
      <c r="F27" s="14">
        <f>Tableau1[[#This Row],[Pièces produites]]-Tableau1[[#This Row],[Rebuts]]</f>
        <v>176</v>
      </c>
      <c r="G27" s="19">
        <f>Tableau1[[#This Row],[Rebuts]]/Tableau1[[#This Row],[Pièces produites]]</f>
        <v>2.2222222222222223E-2</v>
      </c>
      <c r="H27" s="5">
        <f t="shared" si="0"/>
        <v>176</v>
      </c>
      <c r="I27" s="6">
        <f t="shared" si="1"/>
        <v>2.2222222222222223E-2</v>
      </c>
    </row>
    <row r="28" spans="1:15" x14ac:dyDescent="0.25">
      <c r="A28" s="11">
        <v>43623</v>
      </c>
      <c r="B28" s="14" t="s">
        <v>9</v>
      </c>
      <c r="C28" s="14" t="s">
        <v>12</v>
      </c>
      <c r="D28" s="14">
        <v>232</v>
      </c>
      <c r="E28" s="14">
        <v>11</v>
      </c>
      <c r="F28" s="14">
        <f>Tableau1[[#This Row],[Pièces produites]]-Tableau1[[#This Row],[Rebuts]]</f>
        <v>221</v>
      </c>
      <c r="G28" s="19">
        <f>Tableau1[[#This Row],[Rebuts]]/Tableau1[[#This Row],[Pièces produites]]</f>
        <v>4.7413793103448273E-2</v>
      </c>
      <c r="H28" s="5">
        <f t="shared" si="0"/>
        <v>221</v>
      </c>
      <c r="I28" s="6">
        <f t="shared" si="1"/>
        <v>4.7413793103448273E-2</v>
      </c>
    </row>
    <row r="29" spans="1:15" x14ac:dyDescent="0.25">
      <c r="A29" s="11">
        <v>43623</v>
      </c>
      <c r="B29" s="14" t="s">
        <v>9</v>
      </c>
      <c r="C29" s="14" t="s">
        <v>13</v>
      </c>
      <c r="D29" s="14">
        <v>186</v>
      </c>
      <c r="E29" s="14">
        <v>8</v>
      </c>
      <c r="F29" s="14">
        <f>Tableau1[[#This Row],[Pièces produites]]-Tableau1[[#This Row],[Rebuts]]</f>
        <v>178</v>
      </c>
      <c r="G29" s="19">
        <f>Tableau1[[#This Row],[Rebuts]]/Tableau1[[#This Row],[Pièces produites]]</f>
        <v>4.3010752688172046E-2</v>
      </c>
      <c r="H29" s="5">
        <f t="shared" si="0"/>
        <v>178</v>
      </c>
      <c r="I29" s="6">
        <f t="shared" si="1"/>
        <v>4.3010752688172046E-2</v>
      </c>
    </row>
    <row r="30" spans="1:15" x14ac:dyDescent="0.25">
      <c r="A30" s="11">
        <v>43623</v>
      </c>
      <c r="B30" s="14" t="s">
        <v>10</v>
      </c>
      <c r="C30" s="14" t="s">
        <v>12</v>
      </c>
      <c r="D30" s="14">
        <v>224</v>
      </c>
      <c r="E30" s="14">
        <v>8</v>
      </c>
      <c r="F30" s="14">
        <f>Tableau1[[#This Row],[Pièces produites]]-Tableau1[[#This Row],[Rebuts]]</f>
        <v>216</v>
      </c>
      <c r="G30" s="19">
        <f>Tableau1[[#This Row],[Rebuts]]/Tableau1[[#This Row],[Pièces produites]]</f>
        <v>3.5714285714285712E-2</v>
      </c>
      <c r="H30" s="5">
        <f t="shared" si="0"/>
        <v>216</v>
      </c>
      <c r="I30" s="6">
        <f t="shared" si="1"/>
        <v>3.5714285714285712E-2</v>
      </c>
    </row>
    <row r="31" spans="1:15" x14ac:dyDescent="0.25">
      <c r="A31" s="11">
        <v>43623</v>
      </c>
      <c r="B31" s="14" t="s">
        <v>10</v>
      </c>
      <c r="C31" s="14" t="s">
        <v>13</v>
      </c>
      <c r="D31" s="14">
        <v>205</v>
      </c>
      <c r="E31" s="14">
        <v>3</v>
      </c>
      <c r="F31" s="14">
        <f>Tableau1[[#This Row],[Pièces produites]]-Tableau1[[#This Row],[Rebuts]]</f>
        <v>202</v>
      </c>
      <c r="G31" s="19">
        <f>Tableau1[[#This Row],[Rebuts]]/Tableau1[[#This Row],[Pièces produites]]</f>
        <v>1.4634146341463415E-2</v>
      </c>
      <c r="H31" s="5">
        <f t="shared" si="0"/>
        <v>202</v>
      </c>
      <c r="I31" s="6">
        <f t="shared" si="1"/>
        <v>1.4634146341463415E-2</v>
      </c>
    </row>
    <row r="32" spans="1:15" x14ac:dyDescent="0.25">
      <c r="A32" s="11">
        <v>43624</v>
      </c>
      <c r="B32" s="14" t="s">
        <v>8</v>
      </c>
      <c r="C32" s="14" t="s">
        <v>12</v>
      </c>
      <c r="D32" s="14">
        <v>225</v>
      </c>
      <c r="E32" s="14">
        <v>5</v>
      </c>
      <c r="F32" s="14">
        <f>Tableau1[[#This Row],[Pièces produites]]-Tableau1[[#This Row],[Rebuts]]</f>
        <v>220</v>
      </c>
      <c r="G32" s="19">
        <f>Tableau1[[#This Row],[Rebuts]]/Tableau1[[#This Row],[Pièces produites]]</f>
        <v>2.2222222222222223E-2</v>
      </c>
      <c r="H32" s="5">
        <f t="shared" si="0"/>
        <v>220</v>
      </c>
      <c r="I32" s="6">
        <f t="shared" si="1"/>
        <v>2.2222222222222223E-2</v>
      </c>
    </row>
    <row r="33" spans="1:9" x14ac:dyDescent="0.25">
      <c r="A33" s="11">
        <v>43624</v>
      </c>
      <c r="B33" s="14" t="s">
        <v>8</v>
      </c>
      <c r="C33" s="14" t="s">
        <v>13</v>
      </c>
      <c r="D33" s="14">
        <v>234</v>
      </c>
      <c r="E33" s="14">
        <v>7</v>
      </c>
      <c r="F33" s="14">
        <f>Tableau1[[#This Row],[Pièces produites]]-Tableau1[[#This Row],[Rebuts]]</f>
        <v>227</v>
      </c>
      <c r="G33" s="19">
        <f>Tableau1[[#This Row],[Rebuts]]/Tableau1[[#This Row],[Pièces produites]]</f>
        <v>2.9914529914529916E-2</v>
      </c>
      <c r="H33" s="5">
        <f t="shared" si="0"/>
        <v>227</v>
      </c>
      <c r="I33" s="6">
        <f t="shared" si="1"/>
        <v>2.9914529914529916E-2</v>
      </c>
    </row>
    <row r="34" spans="1:9" x14ac:dyDescent="0.25">
      <c r="A34" s="11">
        <v>43624</v>
      </c>
      <c r="B34" s="14" t="s">
        <v>9</v>
      </c>
      <c r="C34" s="14" t="s">
        <v>12</v>
      </c>
      <c r="D34" s="14">
        <v>236</v>
      </c>
      <c r="E34" s="14">
        <v>11</v>
      </c>
      <c r="F34" s="14">
        <f>Tableau1[[#This Row],[Pièces produites]]-Tableau1[[#This Row],[Rebuts]]</f>
        <v>225</v>
      </c>
      <c r="G34" s="19">
        <f>Tableau1[[#This Row],[Rebuts]]/Tableau1[[#This Row],[Pièces produites]]</f>
        <v>4.6610169491525424E-2</v>
      </c>
      <c r="H34" s="5">
        <f t="shared" si="0"/>
        <v>225</v>
      </c>
      <c r="I34" s="6">
        <f t="shared" si="1"/>
        <v>4.6610169491525424E-2</v>
      </c>
    </row>
    <row r="35" spans="1:9" x14ac:dyDescent="0.25">
      <c r="A35" s="11">
        <v>43624</v>
      </c>
      <c r="B35" s="14" t="s">
        <v>9</v>
      </c>
      <c r="C35" s="14" t="s">
        <v>13</v>
      </c>
      <c r="D35" s="14">
        <v>181</v>
      </c>
      <c r="E35" s="14">
        <v>4</v>
      </c>
      <c r="F35" s="14">
        <f>Tableau1[[#This Row],[Pièces produites]]-Tableau1[[#This Row],[Rebuts]]</f>
        <v>177</v>
      </c>
      <c r="G35" s="19">
        <f>Tableau1[[#This Row],[Rebuts]]/Tableau1[[#This Row],[Pièces produites]]</f>
        <v>2.2099447513812154E-2</v>
      </c>
      <c r="H35" s="5">
        <f t="shared" si="0"/>
        <v>177</v>
      </c>
      <c r="I35" s="6">
        <f t="shared" si="1"/>
        <v>2.2099447513812154E-2</v>
      </c>
    </row>
    <row r="36" spans="1:9" x14ac:dyDescent="0.25">
      <c r="A36" s="11">
        <v>43624</v>
      </c>
      <c r="B36" s="14" t="s">
        <v>10</v>
      </c>
      <c r="C36" s="14" t="s">
        <v>12</v>
      </c>
      <c r="D36" s="14">
        <v>247</v>
      </c>
      <c r="E36" s="14">
        <v>9</v>
      </c>
      <c r="F36" s="14">
        <f>Tableau1[[#This Row],[Pièces produites]]-Tableau1[[#This Row],[Rebuts]]</f>
        <v>238</v>
      </c>
      <c r="G36" s="19">
        <f>Tableau1[[#This Row],[Rebuts]]/Tableau1[[#This Row],[Pièces produites]]</f>
        <v>3.643724696356275E-2</v>
      </c>
      <c r="H36" s="5">
        <f t="shared" si="0"/>
        <v>238</v>
      </c>
      <c r="I36" s="6">
        <f t="shared" si="1"/>
        <v>3.643724696356275E-2</v>
      </c>
    </row>
    <row r="37" spans="1:9" x14ac:dyDescent="0.25">
      <c r="A37" s="11">
        <v>43624</v>
      </c>
      <c r="B37" s="14" t="s">
        <v>10</v>
      </c>
      <c r="C37" s="14" t="s">
        <v>13</v>
      </c>
      <c r="D37" s="14">
        <v>188</v>
      </c>
      <c r="E37" s="14">
        <v>3</v>
      </c>
      <c r="F37" s="14">
        <f>Tableau1[[#This Row],[Pièces produites]]-Tableau1[[#This Row],[Rebuts]]</f>
        <v>185</v>
      </c>
      <c r="G37" s="19">
        <f>Tableau1[[#This Row],[Rebuts]]/Tableau1[[#This Row],[Pièces produites]]</f>
        <v>1.5957446808510637E-2</v>
      </c>
      <c r="H37" s="5">
        <f t="shared" si="0"/>
        <v>185</v>
      </c>
      <c r="I37" s="6">
        <f t="shared" si="1"/>
        <v>1.5957446808510637E-2</v>
      </c>
    </row>
    <row r="38" spans="1:9" x14ac:dyDescent="0.25">
      <c r="A38" s="12">
        <v>43624</v>
      </c>
      <c r="B38" s="15" t="s">
        <v>8</v>
      </c>
      <c r="C38" s="15" t="s">
        <v>12</v>
      </c>
      <c r="D38" s="15">
        <v>221</v>
      </c>
      <c r="E38" s="15">
        <v>5</v>
      </c>
      <c r="F38" s="15">
        <f>Tableau1[[#This Row],[Pièces produites]]-Tableau1[[#This Row],[Rebuts]]</f>
        <v>216</v>
      </c>
      <c r="G38" s="20">
        <f>Tableau1[[#This Row],[Rebuts]]/Tableau1[[#This Row],[Pièces produites]]</f>
        <v>2.2624434389140271E-2</v>
      </c>
      <c r="H38" s="9">
        <f t="shared" si="0"/>
        <v>216</v>
      </c>
      <c r="I38" s="10">
        <f t="shared" si="1"/>
        <v>2.2624434389140271E-2</v>
      </c>
    </row>
  </sheetData>
  <mergeCells count="2">
    <mergeCell ref="L13:L14"/>
    <mergeCell ref="M13:M14"/>
  </mergeCells>
  <conditionalFormatting sqref="H2:H38">
    <cfRule type="cellIs" dxfId="18" priority="28" stopIfTrue="1" operator="greaterThan">
      <formula>$M$13</formula>
    </cfRule>
    <cfRule type="cellIs" dxfId="17" priority="29" stopIfTrue="1" operator="greaterThan">
      <formula>$M$13*0.9</formula>
    </cfRule>
    <cfRule type="cellIs" dxfId="16" priority="30" operator="between">
      <formula>1</formula>
      <formula>$M$13*0.9</formula>
    </cfRule>
  </conditionalFormatting>
  <conditionalFormatting sqref="I2:I38">
    <cfRule type="expression" dxfId="15" priority="31">
      <formula>IF($I2&gt;$M$15*1.1,TRUE,FALSE)</formula>
    </cfRule>
    <cfRule type="expression" dxfId="14" priority="32">
      <formula>IF(AND($I2&lt;$M$15*1.1,$I2&gt;M$15),TRUE,FALSE)</formula>
    </cfRule>
    <cfRule type="expression" dxfId="13" priority="33">
      <formula>IF($I2&lt;$M$15,TRUE,FALSE)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Exercice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Heinarc</dc:creator>
  <cp:lastModifiedBy>Heinarc</cp:lastModifiedBy>
  <dcterms:created xsi:type="dcterms:W3CDTF">2019-06-30T16:11:02Z</dcterms:created>
  <dcterms:modified xsi:type="dcterms:W3CDTF">2019-06-30T19:33:35Z</dcterms:modified>
</cp:coreProperties>
</file>