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filterPrivacy="1"/>
  <xr:revisionPtr revIDLastSave="0" documentId="13_ncr:1_{2110D70F-D1EE-4E18-85FC-EDEF5C97FB0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uto-évaluation" sheetId="1" r:id="rId1"/>
    <sheet name="Résultats" sheetId="2" r:id="rId2"/>
    <sheet name="Commentaires notes" sheetId="3" state="hidden" r:id="rId3"/>
  </sheets>
  <definedNames>
    <definedName name="_xlnm._FilterDatabase" localSheetId="0" hidden="1">'Auto-évaluation'!$A$2:$K$63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1" i="2" l="1"/>
  <c r="D41" i="2"/>
  <c r="F41" i="2" s="1"/>
  <c r="H41" i="2" s="1"/>
  <c r="C64" i="1"/>
  <c r="C61" i="1" l="1"/>
  <c r="C59" i="1"/>
  <c r="C51" i="1"/>
  <c r="C52" i="1"/>
  <c r="C53" i="1" l="1"/>
  <c r="C47" i="1"/>
  <c r="C40" i="1" l="1"/>
  <c r="C41" i="1"/>
  <c r="C35" i="1" l="1"/>
  <c r="C34" i="1"/>
  <c r="C33" i="1"/>
  <c r="C32" i="1"/>
  <c r="C31" i="1"/>
  <c r="C30" i="1"/>
  <c r="C19" i="1"/>
  <c r="E6" i="2" l="1"/>
  <c r="E7" i="2"/>
  <c r="E8" i="2"/>
  <c r="E5" i="2"/>
  <c r="D6" i="2"/>
  <c r="F6" i="2" s="1"/>
  <c r="D7" i="2"/>
  <c r="F7" i="2" s="1"/>
  <c r="D8" i="2"/>
  <c r="F8" i="2" s="1"/>
  <c r="D5" i="2"/>
  <c r="F5" i="2" s="1"/>
  <c r="H6" i="2" l="1"/>
  <c r="H7" i="2"/>
  <c r="H8" i="2"/>
  <c r="H5" i="2"/>
  <c r="C62" i="1"/>
  <c r="C58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20" i="1"/>
  <c r="C21" i="1"/>
  <c r="C22" i="1"/>
  <c r="C23" i="1"/>
  <c r="C24" i="1"/>
  <c r="C25" i="1"/>
  <c r="C27" i="1"/>
  <c r="C28" i="1"/>
  <c r="C29" i="1"/>
  <c r="C36" i="1"/>
  <c r="C38" i="1"/>
  <c r="C39" i="1"/>
  <c r="C42" i="1"/>
  <c r="C43" i="1"/>
  <c r="C44" i="1"/>
  <c r="C45" i="1"/>
  <c r="C46" i="1"/>
  <c r="C48" i="1"/>
  <c r="C49" i="1"/>
  <c r="C50" i="1"/>
  <c r="C54" i="1"/>
  <c r="C55" i="1"/>
  <c r="C56" i="1"/>
  <c r="C57" i="1"/>
  <c r="C60" i="1"/>
  <c r="C63" i="1"/>
  <c r="C3" i="1"/>
  <c r="D34" i="2" l="1"/>
  <c r="F34" i="2" s="1"/>
  <c r="H34" i="2" s="1"/>
  <c r="E34" i="2"/>
  <c r="D21" i="2"/>
  <c r="F21" i="2" s="1"/>
  <c r="H21" i="2" s="1"/>
  <c r="E21" i="2"/>
  <c r="D28" i="2"/>
  <c r="D37" i="2"/>
  <c r="D14" i="2"/>
  <c r="D18" i="2"/>
  <c r="D22" i="2"/>
  <c r="E22" i="2"/>
  <c r="E24" i="2"/>
  <c r="E26" i="2"/>
  <c r="E28" i="2"/>
  <c r="E30" i="2"/>
  <c r="E32" i="2"/>
  <c r="E35" i="2"/>
  <c r="E37" i="2"/>
  <c r="E39" i="2"/>
  <c r="E14" i="2"/>
  <c r="E16" i="2"/>
  <c r="E18" i="2"/>
  <c r="E20" i="2"/>
  <c r="D23" i="2"/>
  <c r="D25" i="2"/>
  <c r="D27" i="2"/>
  <c r="D29" i="2"/>
  <c r="D31" i="2"/>
  <c r="D33" i="2"/>
  <c r="D36" i="2"/>
  <c r="D38" i="2"/>
  <c r="D40" i="2"/>
  <c r="D15" i="2"/>
  <c r="D17" i="2"/>
  <c r="D19" i="2"/>
  <c r="E13" i="2"/>
  <c r="E23" i="2"/>
  <c r="E25" i="2"/>
  <c r="E27" i="2"/>
  <c r="E29" i="2"/>
  <c r="E31" i="2"/>
  <c r="E33" i="2"/>
  <c r="E36" i="2"/>
  <c r="E38" i="2"/>
  <c r="E40" i="2"/>
  <c r="E15" i="2"/>
  <c r="E17" i="2"/>
  <c r="E19" i="2"/>
  <c r="D13" i="2"/>
  <c r="D24" i="2"/>
  <c r="F24" i="2" s="1"/>
  <c r="H24" i="2" s="1"/>
  <c r="D26" i="2"/>
  <c r="F26" i="2" s="1"/>
  <c r="H26" i="2" s="1"/>
  <c r="D30" i="2"/>
  <c r="F30" i="2" s="1"/>
  <c r="H30" i="2" s="1"/>
  <c r="D32" i="2"/>
  <c r="F32" i="2" s="1"/>
  <c r="H32" i="2" s="1"/>
  <c r="D35" i="2"/>
  <c r="F35" i="2" s="1"/>
  <c r="H35" i="2" s="1"/>
  <c r="D39" i="2"/>
  <c r="F39" i="2" s="1"/>
  <c r="H39" i="2" s="1"/>
  <c r="D16" i="2"/>
  <c r="F16" i="2" s="1"/>
  <c r="H16" i="2" s="1"/>
  <c r="D20" i="2"/>
  <c r="F20" i="2" s="1"/>
  <c r="H20" i="2" s="1"/>
  <c r="G5" i="2"/>
  <c r="I5" i="2" s="1"/>
  <c r="G8" i="2"/>
  <c r="I8" i="2" s="1"/>
  <c r="G7" i="2"/>
  <c r="I7" i="2" s="1"/>
  <c r="G6" i="2"/>
  <c r="I6" i="2" s="1"/>
  <c r="F19" i="2" l="1"/>
  <c r="H19" i="2" s="1"/>
  <c r="F40" i="2"/>
  <c r="H40" i="2" s="1"/>
  <c r="F38" i="2"/>
  <c r="H38" i="2" s="1"/>
  <c r="F18" i="2"/>
  <c r="H18" i="2" s="1"/>
  <c r="F13" i="2"/>
  <c r="H13" i="2" s="1"/>
  <c r="F33" i="2"/>
  <c r="H33" i="2" s="1"/>
  <c r="F25" i="2"/>
  <c r="H25" i="2" s="1"/>
  <c r="F22" i="2"/>
  <c r="H22" i="2" s="1"/>
  <c r="F31" i="2"/>
  <c r="H31" i="2" s="1"/>
  <c r="F23" i="2"/>
  <c r="H23" i="2" s="1"/>
  <c r="F28" i="2"/>
  <c r="H28" i="2" s="1"/>
  <c r="F17" i="2"/>
  <c r="H17" i="2" s="1"/>
  <c r="F36" i="2"/>
  <c r="H36" i="2" s="1"/>
  <c r="F29" i="2"/>
  <c r="H29" i="2" s="1"/>
  <c r="F14" i="2"/>
  <c r="H14" i="2" s="1"/>
  <c r="F15" i="2"/>
  <c r="H15" i="2" s="1"/>
  <c r="F27" i="2"/>
  <c r="H27" i="2" s="1"/>
  <c r="F37" i="2"/>
  <c r="H37" i="2" s="1"/>
</calcChain>
</file>

<file path=xl/sharedStrings.xml><?xml version="1.0" encoding="utf-8"?>
<sst xmlns="http://schemas.openxmlformats.org/spreadsheetml/2006/main" count="385" uniqueCount="192">
  <si>
    <t>Niveau</t>
  </si>
  <si>
    <t>Cours</t>
  </si>
  <si>
    <t>Module</t>
  </si>
  <si>
    <t>Titre</t>
  </si>
  <si>
    <t>Fondamentaux</t>
  </si>
  <si>
    <t>Mise en forme d'un fichier : les essentiels</t>
  </si>
  <si>
    <t>Opérations de base</t>
  </si>
  <si>
    <t>Formules simples</t>
  </si>
  <si>
    <t>Créer des graphes - les essentiels</t>
  </si>
  <si>
    <t>Options d'impression. Créer un pdf</t>
  </si>
  <si>
    <t>Révision des raccourcis essentiels</t>
  </si>
  <si>
    <t>Confirmé</t>
  </si>
  <si>
    <t>Utiliser les outils de gestion de tableau</t>
  </si>
  <si>
    <t>Manipulation de dates et de chaines de texte</t>
  </si>
  <si>
    <t>La fonction RechercheV</t>
  </si>
  <si>
    <t>Utilisation d'un tableau croisé dynamique</t>
  </si>
  <si>
    <t>Créer un graphe de TCD</t>
  </si>
  <si>
    <t>Avancé</t>
  </si>
  <si>
    <t>Est-ce que je sais copier, couper, coller des cellules en utilisant des raccourcis?</t>
  </si>
  <si>
    <t>Est-ce que je sais comment sélectionner plusieurs cellules, même si elles ne sont pas sur la même ligne ou colonne?</t>
  </si>
  <si>
    <t>Est-ce que je sais jouer avec les types de données  (valeur, %, date..)? Changer le nombre de décimales?</t>
  </si>
  <si>
    <t>Est-ce que je sais ajouter, soustraire, multiplier… plusieurs cellules entre-elles?</t>
  </si>
  <si>
    <t>Est-ce que je sais "tirer" les formules pour aller plus vite?</t>
  </si>
  <si>
    <t>Est-ce que je sais utiliser les références absolues et relatives (=fixer les cellules avec "$") quand nécessaire?</t>
  </si>
  <si>
    <t>Est-ce que je sais comment visualiser une somme, un min, un max.. sans avoir à écrire de formule?</t>
  </si>
  <si>
    <t>Est-ce que sais rapidement mettre en forme un onglet? Insérer/supprimer des lignes et colonnes? Jouer avec les bordures? Utiliser les raccourcis pour gras, italique, répéter la mise en forme etc..?</t>
  </si>
  <si>
    <t>Est-ce que je sais insérer un graphe type courbe, histogramme ou camembert?</t>
  </si>
  <si>
    <t>Est-ce que je sais comment modifier l'échelle de mes axes, le titre, l'apparence de mon graphique?</t>
  </si>
  <si>
    <t>Est-ce que je sais définir la zone à imprimer sur ma feuille? Forcer la mise à l'échelle? Créer un pdf?</t>
  </si>
  <si>
    <t>Navigation dans un grand tableau de données</t>
  </si>
  <si>
    <t>Est-ce que je connais les raccourcis qui peuvent m'aider? (Ctrl + maj + L, Ctrl + Maj + flèches..)</t>
  </si>
  <si>
    <t>Est-ce que je suis à l'aise pour naviguer dans un grand tableau de données? Est-ce que je sais figer l'affichage des titres?  Utiliser Ctrl+ F?</t>
  </si>
  <si>
    <t>Est-ce que je sais utiliser les fonction GAUCHE, DROITE, CONCATENER…?</t>
  </si>
  <si>
    <t>Est-ce que je sais utiliser les principaux formats d'heure et de date?</t>
  </si>
  <si>
    <t>Est-ce que je sais utiliser la fonction recherche pour modifier en masse des données?</t>
  </si>
  <si>
    <t>Est-ce que je sais bien me servir de la fonction recherche V?</t>
  </si>
  <si>
    <t>Est-ce que je sais me servir de la fonctionnalité tableau? Est-ce que je comprends son intérêt pour mettre à jour mes données?</t>
  </si>
  <si>
    <t>Est-ce que je sais utiliser la mise en forme conditionelle pour mettre en évidence des valeurs satisfaisantes ou non?</t>
  </si>
  <si>
    <t>Est-ce que je suis à l'aise dans l'utilisation de combinaisons imbriquées de ces fonctions?</t>
  </si>
  <si>
    <t>Les fonctions logiques</t>
  </si>
  <si>
    <t>Est-ce que je sais utiliser les fonctions TROUVE, SUBSTITUE, NBCAR pour manipuler des chaines de texte?</t>
  </si>
  <si>
    <t>Est-ce que je sais à quoi sert un TCD et comment en créer un?</t>
  </si>
  <si>
    <t>Est-ce que je sais trier, filtrer et mettre en forme les données affichées dans mon TCD?</t>
  </si>
  <si>
    <t>Est-ce que je sais utiliser les segments pour analyser rapidement mes données?</t>
  </si>
  <si>
    <t>Est-ce que je sais créer un graphe à partir de mon TCD?</t>
  </si>
  <si>
    <t>Est-ce que je sais paramétrer ma source de données de manière à ne pas avoir à la modifier quand je mets à jour les données source?</t>
  </si>
  <si>
    <t>Est-ce que je sais récupérer des valeurs de TCD dans une formule?</t>
  </si>
  <si>
    <t>Est-ce que leur mise à jour est rapide et aisée ? (2mn/fichier)</t>
  </si>
  <si>
    <t>Oui</t>
  </si>
  <si>
    <t>A peu près</t>
  </si>
  <si>
    <t>Pas vraiment…</t>
  </si>
  <si>
    <t>Commentaires &amp; illustrations</t>
  </si>
  <si>
    <t>Catégorie</t>
  </si>
  <si>
    <t>Module Fondamentaux 1</t>
  </si>
  <si>
    <t>Module Fondamentaux 2</t>
  </si>
  <si>
    <t>Module Fondamentaux 4</t>
  </si>
  <si>
    <t>Module Fondamentaux 5</t>
  </si>
  <si>
    <t>Module Fondamentaux 7</t>
  </si>
  <si>
    <t>Module Confirmé 2</t>
  </si>
  <si>
    <t>Module Confirmé 3</t>
  </si>
  <si>
    <t>Module Confirmé 7</t>
  </si>
  <si>
    <t>Module Confirmé 8</t>
  </si>
  <si>
    <t>Module Avancé 2</t>
  </si>
  <si>
    <t>Module Avancé 5</t>
  </si>
  <si>
    <t>Contenu</t>
  </si>
  <si>
    <t>x</t>
  </si>
  <si>
    <t>Fondamentaux 1</t>
  </si>
  <si>
    <t>Fondamentaux 2</t>
  </si>
  <si>
    <t>Fondamentaux 4</t>
  </si>
  <si>
    <t>Fondamentaux 5</t>
  </si>
  <si>
    <t>Fondamentaux 6</t>
  </si>
  <si>
    <t>Fondamentaux 7</t>
  </si>
  <si>
    <t>Fondamentaux 8</t>
  </si>
  <si>
    <t>Confirmé 1</t>
  </si>
  <si>
    <t>Confirmé 2</t>
  </si>
  <si>
    <t>Confirmé 3</t>
  </si>
  <si>
    <t>Confirmé 4</t>
  </si>
  <si>
    <t>Confirmé 5</t>
  </si>
  <si>
    <t>Confirmé 6</t>
  </si>
  <si>
    <t>Confirmé 7</t>
  </si>
  <si>
    <t>Confirmé 8</t>
  </si>
  <si>
    <t>Avancé 1</t>
  </si>
  <si>
    <t>Avancé 2</t>
  </si>
  <si>
    <t>Avancé 3</t>
  </si>
  <si>
    <t>Avancé 4</t>
  </si>
  <si>
    <t>Avancé 5</t>
  </si>
  <si>
    <t>Avancé 6</t>
  </si>
  <si>
    <t>Est-ce que je sais utiliser les fonctions logiques comme SI, ET, SIERREUR etc..?</t>
  </si>
  <si>
    <t>Score</t>
  </si>
  <si>
    <t>Total</t>
  </si>
  <si>
    <t>Auto-évaluation</t>
  </si>
  <si>
    <t>Est-ce que mes fichiers sont facilement compréhensibles par quelqu'un qui les découvre pour la première fois? Est-ce que mes collègues pourront sans mal continuer à les utiliser et les améliorer si je ne suis plus là?</t>
  </si>
  <si>
    <t>Bilan</t>
  </si>
  <si>
    <t>Score base 10</t>
  </si>
  <si>
    <t>Bravo !</t>
  </si>
  <si>
    <t>C</t>
  </si>
  <si>
    <t>Clé</t>
  </si>
  <si>
    <t>A</t>
  </si>
  <si>
    <t>B</t>
  </si>
  <si>
    <t>Commentaire</t>
  </si>
  <si>
    <t>D</t>
  </si>
  <si>
    <t>Bravo ! Vous maitrisez très bien cette partie,  mais vous avez encore peut-être quelques trucs &amp; astuces à apprendre. Balayez rapidement les modules sur lesquels vous avez quelques doutes!</t>
  </si>
  <si>
    <t>Vous avez quelques notions, mais nous pouvons encore vous apprendre beaucoup !</t>
  </si>
  <si>
    <r>
      <rPr>
        <sz val="11"/>
        <color theme="1"/>
        <rFont val="Calibri"/>
        <family val="2"/>
      </rPr>
      <t>Ç</t>
    </r>
    <r>
      <rPr>
        <sz val="11"/>
        <color theme="1"/>
        <rFont val="Calibri"/>
        <family val="2"/>
        <scheme val="minor"/>
      </rPr>
      <t>a tombe bien, nous avons tout ce qu'il vous faut !</t>
    </r>
  </si>
  <si>
    <t>Est-ce que je suis à l'aise pour changer les données affichées dans mon TCD?</t>
  </si>
  <si>
    <r>
      <t xml:space="preserve">Confirmé
</t>
    </r>
    <r>
      <rPr>
        <b/>
        <sz val="11"/>
        <color rgb="FF00B050"/>
        <rFont val="Calibri"/>
        <family val="2"/>
        <scheme val="minor"/>
      </rPr>
      <t>Cours gratuit !</t>
    </r>
  </si>
  <si>
    <r>
      <t xml:space="preserve">Fondamentaux
</t>
    </r>
    <r>
      <rPr>
        <b/>
        <sz val="11"/>
        <color rgb="FF00B050"/>
        <rFont val="Calibri"/>
        <family val="2"/>
        <scheme val="minor"/>
      </rPr>
      <t>Cours gratuit !</t>
    </r>
  </si>
  <si>
    <t>Cat</t>
  </si>
  <si>
    <t>Partie du cours</t>
  </si>
  <si>
    <t>Mettre en forme rapidement et efficacement</t>
  </si>
  <si>
    <t>Créer et utiliser un tableau</t>
  </si>
  <si>
    <t>Est-ce que je sais calculer une somme, une moyenne, un minimum, un maximum? Rechercher une formule quand je ne suis pas sur de la manière de l'écrire?</t>
  </si>
  <si>
    <t>Fonctions simples</t>
  </si>
  <si>
    <t>Est-ce que je sais copier en valeur? Copier en transposé?</t>
  </si>
  <si>
    <t>Options d'impression et de publication</t>
  </si>
  <si>
    <t>Est-ce que je sais copier en image? Envoyer un lien vers mon fichier?</t>
  </si>
  <si>
    <t>Est-ce que je sais extraire l'année/mois/jour d'une date? Faire des calculs entre dates? Afficher la date du jour?</t>
  </si>
  <si>
    <t>Expert</t>
  </si>
  <si>
    <t>Expert 1</t>
  </si>
  <si>
    <t>Expert 2</t>
  </si>
  <si>
    <t>Expert 3</t>
  </si>
  <si>
    <t>Expert 4</t>
  </si>
  <si>
    <t>Expert 5</t>
  </si>
  <si>
    <t>Expert 6</t>
  </si>
  <si>
    <t>Fondamentaux 3</t>
  </si>
  <si>
    <t>FONDAMENTAUX</t>
  </si>
  <si>
    <t>CONFIRMÉ</t>
  </si>
  <si>
    <t>AVANCÉ</t>
  </si>
  <si>
    <t>EXPERT</t>
  </si>
  <si>
    <t>Bilan général :</t>
  </si>
  <si>
    <t>Bilan par module :</t>
  </si>
  <si>
    <t>Savoir-faire et exemples vus dans la formation</t>
  </si>
  <si>
    <t>Est-ce que je sais utiliser la fonction INDIRECT pour changer l'onglet ou le tableau de recherche?</t>
  </si>
  <si>
    <t>Savoir-faire</t>
  </si>
  <si>
    <t>Est-ce que je sais me servir des fonctions NB.SI, SOMME.SI.ENS et leurs variantes?</t>
  </si>
  <si>
    <t>Formes &amp; illustrations</t>
  </si>
  <si>
    <t>Est-ce que je sais me servir de l'outil capture de windows?</t>
  </si>
  <si>
    <t>Est-ce que je sais insérer des formes et des illustrations dans mes fichiers? Me servir des touches CTRL, MAJ et ALT quand je les utilise?</t>
  </si>
  <si>
    <t>Est-ce que je sais insérer des commentaires de cellule?</t>
  </si>
  <si>
    <t>Est-ce que je sais écrire mes propres formules de mise en forme conditionelle?</t>
  </si>
  <si>
    <t>Rendre mon fichier plus robuste</t>
  </si>
  <si>
    <t>Est-ce que je sais créer des listes déroulantes pour rendre plus robuste la saisie manuelle de données?</t>
  </si>
  <si>
    <t>Est-ce que je sais verrouiller mon fichier pour limiter les modifications possibles aux cellules dont l'utilisateur à besoin?</t>
  </si>
  <si>
    <t>Mise en forme conditionnelle</t>
  </si>
  <si>
    <t xml:space="preserve"> </t>
  </si>
  <si>
    <t>Mise en forme conditionelle</t>
  </si>
  <si>
    <t>Outils de TCD avancés</t>
  </si>
  <si>
    <t>Est-ce que sais définir une somme cumulée dans un TCD? Créer un diagramme de Pareto dans un graphe de TCD?</t>
  </si>
  <si>
    <t>Sommes conditionnelles</t>
  </si>
  <si>
    <t>Manipulation de chaines de texte avancées</t>
  </si>
  <si>
    <t>Formules de recherche</t>
  </si>
  <si>
    <t>Est-ce que je sais recouper deux listes avec Excel (déterminer quelles valeurs de la première liste sont présentes dans une seconde liste?)</t>
  </si>
  <si>
    <t>Est-ce que je sais utiliser une imbrication de fonctions INDEX et EQUIV pour retrouver une valeur dans un tableau?</t>
  </si>
  <si>
    <t>Mise en pratique : création d'un modèle de prévision d'activité</t>
  </si>
  <si>
    <t>Est-ce que je suis à l'aise pour écrire des formules nécessitant d'imbriquer de nombreuses fonctions?</t>
  </si>
  <si>
    <t>Est-ce que je sais me servir de l'outil d'évaluation de formule pour trouver l'origine des erreurs?</t>
  </si>
  <si>
    <t>Est-ce que je sais passer mon fichier en calcul manuel si besoin?</t>
  </si>
  <si>
    <t>Modèle de prévision d'activité</t>
  </si>
  <si>
    <t>Est-ce que je suis à l'aise pour choisir la structure de mon fichier avant de commencer sa création?</t>
  </si>
  <si>
    <t>Bonnes pratiques</t>
  </si>
  <si>
    <t>Bien connaitre les fonctionnalités avancées d'Excel et savoir choisir la solution correspondant à son problème. Avoir les bons réflexes pour créer des fichiers faciles à maintenir et améliorer. 
Exemple vu : création d'un modèle de prévision d'activité</t>
  </si>
  <si>
    <t>Créer un outil d'analyse puissant, visuel et pratique sur une grande quantité de données.
Exemple vu : créer un tableau de bord d'en cours de production à partir de données extraites d'un progiciel</t>
  </si>
  <si>
    <t>Bonnes pratiques sur Excel</t>
  </si>
  <si>
    <t>Modèles de données</t>
  </si>
  <si>
    <t>Est-ce que je sais définir ce qu'est un enregistrement, un attribut, une clé dans un modèle de données?</t>
  </si>
  <si>
    <t>Le langage DAX</t>
  </si>
  <si>
    <t>Est-ce que je sais utiliser une imbrication de CALCULATE + FILTER?</t>
  </si>
  <si>
    <t>Mesures DAX et consolidations de données</t>
  </si>
  <si>
    <t>Mise en pratique : création d'un tableau de bord multi-sources</t>
  </si>
  <si>
    <t>Est-ce que je sais me servir du complément gratuit PowerPivot pour créer un modèle de données?</t>
  </si>
  <si>
    <t>Conception de vos propres modèles de données</t>
  </si>
  <si>
    <t>Est-ce que je sais créer mes propres mesures DAX pour calculer mes indicateurs clés?</t>
  </si>
  <si>
    <t>Est-ce que je sais comment m'y prendre pour concevoir la structure des modèles de données capables de répondre à mes problématiques?</t>
  </si>
  <si>
    <t>Est-ce que je connais les principaux avantages d'un modèle de données par rapport à un classeur classique?</t>
  </si>
  <si>
    <t>Vocabulaire &amp; problèmes courants</t>
  </si>
  <si>
    <t xml:space="preserve">Est-ce que je sais utiliser les formules DAX pour manipuler des dates &amp; chaines de texte? </t>
  </si>
  <si>
    <t>Mesures DAX &amp; consolidation de données</t>
  </si>
  <si>
    <t>Création tableau de bord multi-sources</t>
  </si>
  <si>
    <t>Concevoir vos modèles de données</t>
  </si>
  <si>
    <t>Introduction aux modèles de données</t>
  </si>
  <si>
    <t>Savoir utiliser le complément PowerPivot pour construire de véritables outils BI d'entreprise. Savoir rapidement analyser un problème et concevoir une structure de fichier adaptée.
Exemples vus : création d'un tableau de bord d'analyse de la production et de la productivité à partir d'un modèle de données</t>
  </si>
  <si>
    <t>Est-ce que je sais comment m'y prendre pour construire un tableau de bord composite à partir de plusieurs sources de données différentes?</t>
  </si>
  <si>
    <t xml:space="preserve">Est-ce que je sais comment m'y prendre pour produire périodiquement un rapport synthétique d'indicateurs clés à partir de mon modèle de données? </t>
  </si>
  <si>
    <t>Est-ce que je me rappelle de l'usage de Ctrl+C, Ctrl+V; Ctrl+Z; F4 … ?</t>
  </si>
  <si>
    <t>Est-ce que je sais identifier mon problème si j'ai un message d'erreur à l'actualisation de mon modèle de données?</t>
  </si>
  <si>
    <t>Complément 1</t>
  </si>
  <si>
    <t>Récupérer les données d'un répertoire entier (n fichiers)</t>
  </si>
  <si>
    <t>Est-ce que je sais utiliser PowerQuery pour récupérer  toutes les données de nombreux fichiers en une seule fois?</t>
  </si>
  <si>
    <t>PowerQuery</t>
  </si>
  <si>
    <t>Expert Complément 1</t>
  </si>
  <si>
    <t>Etre à l'aise pour travailler sur une petite quantité de données. Savoir mettre en forme et partager mon travail efficacement.
Exemples vus : Analyse d'un compte de résultat</t>
  </si>
  <si>
    <t>Récupérer les données de N fichiers avec PowerQuery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</si>
</sst>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B050"/>
      <name val="Calibri"/>
      <family val="2"/>
      <scheme val="minor"/>
    </font>
    <font>
      <sz val="11"/>
      <color rgb="FFFFFBE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BEF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</cellStyleXfs>
  <cellXfs count="18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2" borderId="0" xfId="1"/>
    <xf numFmtId="0" fontId="0" fillId="0" borderId="0" xfId="0" applyAlignment="1">
      <alignment horizontal="left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3" borderId="2" xfId="2" applyFont="1" applyBorder="1"/>
    <xf numFmtId="0" fontId="1" fillId="3" borderId="3" xfId="2" applyFont="1" applyBorder="1" applyAlignment="1">
      <alignment horizontal="left"/>
    </xf>
    <xf numFmtId="0" fontId="1" fillId="3" borderId="3" xfId="2" applyFont="1" applyBorder="1" applyAlignment="1">
      <alignment wrapText="1"/>
    </xf>
    <xf numFmtId="0" fontId="1" fillId="3" borderId="3" xfId="2" applyFont="1" applyBorder="1" applyAlignment="1">
      <alignment horizontal="center" wrapText="1"/>
    </xf>
    <xf numFmtId="0" fontId="0" fillId="4" borderId="5" xfId="0" applyFill="1" applyBorder="1" applyAlignment="1">
      <alignment wrapText="1"/>
    </xf>
    <xf numFmtId="0" fontId="0" fillId="5" borderId="5" xfId="0" applyFill="1" applyBorder="1" applyAlignment="1">
      <alignment wrapText="1"/>
    </xf>
    <xf numFmtId="0" fontId="0" fillId="6" borderId="5" xfId="0" applyFill="1" applyBorder="1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5" borderId="15" xfId="0" applyFill="1" applyBorder="1" applyAlignment="1">
      <alignment wrapText="1"/>
    </xf>
    <xf numFmtId="0" fontId="0" fillId="6" borderId="12" xfId="0" applyFill="1" applyBorder="1" applyAlignment="1">
      <alignment vertical="center" wrapText="1"/>
    </xf>
    <xf numFmtId="0" fontId="0" fillId="6" borderId="15" xfId="0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" fillId="3" borderId="21" xfId="2" applyFont="1" applyBorder="1"/>
    <xf numFmtId="0" fontId="1" fillId="3" borderId="22" xfId="2" applyFont="1" applyBorder="1"/>
    <xf numFmtId="0" fontId="1" fillId="3" borderId="23" xfId="2" applyFont="1" applyBorder="1" applyAlignment="1">
      <alignment wrapText="1"/>
    </xf>
    <xf numFmtId="0" fontId="1" fillId="3" borderId="2" xfId="2" applyFont="1" applyBorder="1" applyAlignment="1">
      <alignment horizontal="center" wrapText="1"/>
    </xf>
    <xf numFmtId="0" fontId="1" fillId="3" borderId="4" xfId="2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0" fillId="7" borderId="1" xfId="0" applyFill="1" applyBorder="1" applyAlignment="1">
      <alignment vertical="center" wrapText="1"/>
    </xf>
    <xf numFmtId="0" fontId="0" fillId="7" borderId="1" xfId="0" applyFill="1" applyBorder="1" applyAlignment="1">
      <alignment vertical="center"/>
    </xf>
    <xf numFmtId="0" fontId="0" fillId="5" borderId="19" xfId="0" applyFill="1" applyBorder="1" applyAlignment="1">
      <alignment wrapText="1"/>
    </xf>
    <xf numFmtId="0" fontId="0" fillId="4" borderId="24" xfId="0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4" borderId="25" xfId="0" applyFill="1" applyBorder="1" applyAlignment="1">
      <alignment wrapText="1"/>
    </xf>
    <xf numFmtId="0" fontId="0" fillId="0" borderId="2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7" borderId="8" xfId="0" applyFill="1" applyBorder="1" applyAlignment="1">
      <alignment wrapText="1"/>
    </xf>
    <xf numFmtId="0" fontId="0" fillId="7" borderId="10" xfId="0" applyFill="1" applyBorder="1" applyAlignment="1">
      <alignment wrapText="1"/>
    </xf>
    <xf numFmtId="0" fontId="0" fillId="7" borderId="13" xfId="0" applyFill="1" applyBorder="1" applyAlignment="1">
      <alignment wrapText="1"/>
    </xf>
    <xf numFmtId="0" fontId="3" fillId="3" borderId="1" xfId="2" applyBorder="1" applyAlignment="1">
      <alignment horizontal="center"/>
    </xf>
    <xf numFmtId="0" fontId="3" fillId="2" borderId="1" xfId="1" applyBorder="1"/>
    <xf numFmtId="0" fontId="0" fillId="6" borderId="1" xfId="0" applyFill="1" applyBorder="1" applyAlignment="1">
      <alignment vertical="center" wrapText="1"/>
    </xf>
    <xf numFmtId="0" fontId="0" fillId="6" borderId="1" xfId="0" applyFill="1" applyBorder="1" applyAlignment="1">
      <alignment horizontal="left" vertical="center"/>
    </xf>
    <xf numFmtId="0" fontId="0" fillId="6" borderId="12" xfId="0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9" fillId="0" borderId="0" xfId="0" applyFont="1"/>
    <xf numFmtId="0" fontId="0" fillId="0" borderId="18" xfId="0" applyBorder="1"/>
    <xf numFmtId="0" fontId="0" fillId="0" borderId="7" xfId="0" applyBorder="1"/>
    <xf numFmtId="0" fontId="0" fillId="0" borderId="12" xfId="0" applyBorder="1"/>
    <xf numFmtId="0" fontId="0" fillId="4" borderId="9" xfId="0" applyFont="1" applyFill="1" applyBorder="1" applyAlignment="1">
      <alignment horizontal="left" vertical="center" wrapText="1"/>
    </xf>
    <xf numFmtId="0" fontId="0" fillId="6" borderId="9" xfId="0" applyFill="1" applyBorder="1" applyAlignment="1">
      <alignment vertical="center" wrapText="1"/>
    </xf>
    <xf numFmtId="0" fontId="0" fillId="0" borderId="24" xfId="0" applyBorder="1"/>
    <xf numFmtId="0" fontId="0" fillId="4" borderId="26" xfId="0" applyFont="1" applyFill="1" applyBorder="1" applyAlignment="1">
      <alignment horizontal="left" vertical="center" wrapText="1"/>
    </xf>
    <xf numFmtId="0" fontId="0" fillId="7" borderId="41" xfId="0" applyFill="1" applyBorder="1" applyAlignment="1">
      <alignment vertical="center" wrapText="1"/>
    </xf>
    <xf numFmtId="0" fontId="0" fillId="7" borderId="42" xfId="0" applyFill="1" applyBorder="1" applyAlignment="1">
      <alignment vertical="center" wrapText="1"/>
    </xf>
    <xf numFmtId="0" fontId="0" fillId="7" borderId="42" xfId="0" applyFill="1" applyBorder="1" applyAlignment="1">
      <alignment wrapText="1"/>
    </xf>
    <xf numFmtId="0" fontId="0" fillId="7" borderId="43" xfId="0" applyFill="1" applyBorder="1" applyAlignment="1">
      <alignment vertical="center" wrapText="1"/>
    </xf>
    <xf numFmtId="0" fontId="0" fillId="0" borderId="5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7" fillId="0" borderId="3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0" fillId="4" borderId="17" xfId="0" applyFill="1" applyBorder="1" applyAlignment="1">
      <alignment vertical="center" wrapText="1"/>
    </xf>
    <xf numFmtId="0" fontId="3" fillId="3" borderId="2" xfId="2" applyBorder="1" applyAlignment="1">
      <alignment horizontal="center"/>
    </xf>
    <xf numFmtId="0" fontId="3" fillId="3" borderId="3" xfId="2" applyBorder="1" applyAlignment="1">
      <alignment horizontal="center"/>
    </xf>
    <xf numFmtId="0" fontId="3" fillId="2" borderId="3" xfId="1" applyBorder="1"/>
    <xf numFmtId="0" fontId="3" fillId="3" borderId="23" xfId="2" applyBorder="1" applyAlignment="1">
      <alignment horizontal="center"/>
    </xf>
    <xf numFmtId="0" fontId="3" fillId="3" borderId="16" xfId="2" applyBorder="1" applyAlignment="1">
      <alignment horizontal="center"/>
    </xf>
    <xf numFmtId="0" fontId="3" fillId="3" borderId="47" xfId="2" applyBorder="1" applyAlignment="1">
      <alignment horizontal="center"/>
    </xf>
    <xf numFmtId="0" fontId="0" fillId="5" borderId="24" xfId="0" applyFill="1" applyBorder="1" applyAlignment="1">
      <alignment horizontal="left" vertical="center"/>
    </xf>
    <xf numFmtId="0" fontId="0" fillId="5" borderId="24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4" xfId="0" applyFill="1" applyBorder="1" applyAlignment="1">
      <alignment wrapText="1"/>
    </xf>
    <xf numFmtId="0" fontId="0" fillId="0" borderId="52" xfId="0" applyBorder="1" applyAlignment="1">
      <alignment horizontal="center"/>
    </xf>
    <xf numFmtId="0" fontId="0" fillId="5" borderId="6" xfId="0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5" borderId="11" xfId="0" applyFill="1" applyBorder="1" applyAlignment="1">
      <alignment vertical="center" wrapText="1"/>
    </xf>
    <xf numFmtId="0" fontId="0" fillId="0" borderId="18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2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0" fontId="0" fillId="6" borderId="14" xfId="0" applyFill="1" applyBorder="1" applyAlignment="1">
      <alignment wrapText="1"/>
    </xf>
    <xf numFmtId="0" fontId="0" fillId="6" borderId="6" xfId="0" applyFill="1" applyBorder="1" applyAlignment="1">
      <alignment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53" xfId="0" applyFill="1" applyBorder="1" applyAlignment="1">
      <alignment vertical="center" wrapText="1"/>
    </xf>
    <xf numFmtId="0" fontId="4" fillId="6" borderId="32" xfId="0" applyFont="1" applyFill="1" applyBorder="1" applyAlignment="1">
      <alignment horizontal="center" vertical="center" textRotation="90"/>
    </xf>
    <xf numFmtId="0" fontId="4" fillId="6" borderId="30" xfId="0" applyFont="1" applyFill="1" applyBorder="1" applyAlignment="1">
      <alignment horizontal="center" vertical="center" textRotation="90"/>
    </xf>
    <xf numFmtId="0" fontId="4" fillId="6" borderId="33" xfId="0" applyFont="1" applyFill="1" applyBorder="1" applyAlignment="1">
      <alignment horizontal="center" vertical="center" textRotation="90"/>
    </xf>
    <xf numFmtId="0" fontId="0" fillId="4" borderId="18" xfId="0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4" xfId="0" applyFill="1" applyBorder="1" applyAlignment="1">
      <alignment horizontal="left" vertical="center" wrapText="1"/>
    </xf>
    <xf numFmtId="0" fontId="0" fillId="4" borderId="18" xfId="0" applyFill="1" applyBorder="1" applyAlignment="1">
      <alignment horizontal="left" vertical="center" wrapText="1"/>
    </xf>
    <xf numFmtId="0" fontId="4" fillId="4" borderId="17" xfId="0" applyFont="1" applyFill="1" applyBorder="1" applyAlignment="1">
      <alignment horizontal="center" vertical="center" textRotation="90"/>
    </xf>
    <xf numFmtId="0" fontId="4" fillId="4" borderId="9" xfId="0" applyFont="1" applyFill="1" applyBorder="1" applyAlignment="1">
      <alignment horizontal="center" vertical="center" textRotation="90"/>
    </xf>
    <xf numFmtId="0" fontId="4" fillId="4" borderId="26" xfId="0" applyFont="1" applyFill="1" applyBorder="1" applyAlignment="1">
      <alignment horizontal="center" vertical="center" textRotation="90"/>
    </xf>
    <xf numFmtId="0" fontId="0" fillId="4" borderId="1" xfId="0" applyFill="1" applyBorder="1" applyAlignment="1">
      <alignment vertical="center"/>
    </xf>
    <xf numFmtId="0" fontId="0" fillId="4" borderId="24" xfId="0" applyFill="1" applyBorder="1" applyAlignment="1">
      <alignment horizontal="left" vertical="center"/>
    </xf>
    <xf numFmtId="0" fontId="0" fillId="4" borderId="18" xfId="0" applyFill="1" applyBorder="1" applyAlignment="1">
      <alignment horizontal="left" vertical="center"/>
    </xf>
    <xf numFmtId="0" fontId="0" fillId="5" borderId="1" xfId="0" applyFill="1" applyBorder="1" applyAlignment="1">
      <alignment vertical="center" wrapText="1"/>
    </xf>
    <xf numFmtId="0" fontId="0" fillId="5" borderId="24" xfId="0" applyFill="1" applyBorder="1" applyAlignment="1">
      <alignment horizontal="left" vertical="center" wrapText="1"/>
    </xf>
    <xf numFmtId="0" fontId="0" fillId="5" borderId="18" xfId="0" applyFill="1" applyBorder="1" applyAlignment="1">
      <alignment horizontal="left" vertical="center" wrapText="1"/>
    </xf>
    <xf numFmtId="0" fontId="0" fillId="6" borderId="24" xfId="0" applyFill="1" applyBorder="1" applyAlignment="1">
      <alignment horizontal="left" vertical="center" wrapText="1"/>
    </xf>
    <xf numFmtId="0" fontId="0" fillId="6" borderId="18" xfId="0" applyFill="1" applyBorder="1" applyAlignment="1">
      <alignment horizontal="left" vertical="center" wrapText="1"/>
    </xf>
    <xf numFmtId="0" fontId="0" fillId="7" borderId="7" xfId="0" applyFill="1" applyBorder="1" applyAlignment="1">
      <alignment vertical="center" wrapText="1"/>
    </xf>
    <xf numFmtId="0" fontId="0" fillId="7" borderId="1" xfId="0" applyFill="1" applyBorder="1" applyAlignment="1">
      <alignment vertical="center" wrapText="1"/>
    </xf>
    <xf numFmtId="0" fontId="4" fillId="7" borderId="6" xfId="0" applyFont="1" applyFill="1" applyBorder="1" applyAlignment="1">
      <alignment horizontal="center" vertical="center" textRotation="90"/>
    </xf>
    <xf numFmtId="0" fontId="4" fillId="7" borderId="9" xfId="0" applyFont="1" applyFill="1" applyBorder="1" applyAlignment="1">
      <alignment horizontal="center" vertical="center" textRotation="90"/>
    </xf>
    <xf numFmtId="0" fontId="4" fillId="7" borderId="11" xfId="0" applyFont="1" applyFill="1" applyBorder="1" applyAlignment="1">
      <alignment horizontal="center" vertical="center" textRotation="90"/>
    </xf>
    <xf numFmtId="0" fontId="0" fillId="7" borderId="7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7" borderId="24" xfId="0" applyFill="1" applyBorder="1" applyAlignment="1">
      <alignment horizontal="left" vertical="center" wrapText="1"/>
    </xf>
    <xf numFmtId="0" fontId="0" fillId="7" borderId="18" xfId="0" applyFill="1" applyBorder="1" applyAlignment="1">
      <alignment horizontal="left" vertical="center" wrapText="1"/>
    </xf>
    <xf numFmtId="0" fontId="0" fillId="7" borderId="24" xfId="0" applyFill="1" applyBorder="1" applyAlignment="1">
      <alignment horizontal="left" vertical="center"/>
    </xf>
    <xf numFmtId="0" fontId="0" fillId="7" borderId="18" xfId="0" applyFill="1" applyBorder="1" applyAlignment="1">
      <alignment horizontal="left" vertical="center"/>
    </xf>
    <xf numFmtId="0" fontId="0" fillId="7" borderId="48" xfId="0" applyFill="1" applyBorder="1" applyAlignment="1">
      <alignment horizontal="left" vertical="center" wrapText="1"/>
    </xf>
    <xf numFmtId="0" fontId="0" fillId="7" borderId="48" xfId="0" applyFill="1" applyBorder="1" applyAlignment="1">
      <alignment horizontal="left" vertical="center"/>
    </xf>
    <xf numFmtId="0" fontId="0" fillId="6" borderId="24" xfId="0" applyFill="1" applyBorder="1" applyAlignment="1">
      <alignment horizontal="left" vertical="center"/>
    </xf>
    <xf numFmtId="0" fontId="0" fillId="6" borderId="18" xfId="0" applyFill="1" applyBorder="1" applyAlignment="1">
      <alignment horizontal="left" vertical="center"/>
    </xf>
    <xf numFmtId="0" fontId="0" fillId="5" borderId="24" xfId="0" applyFill="1" applyBorder="1" applyAlignment="1">
      <alignment horizontal="left" vertical="center"/>
    </xf>
    <xf numFmtId="0" fontId="0" fillId="5" borderId="18" xfId="0" applyFill="1" applyBorder="1" applyAlignment="1">
      <alignment horizontal="left" vertical="center"/>
    </xf>
    <xf numFmtId="0" fontId="4" fillId="5" borderId="32" xfId="0" applyFont="1" applyFill="1" applyBorder="1" applyAlignment="1">
      <alignment horizontal="center" vertical="center" textRotation="90"/>
    </xf>
    <xf numFmtId="0" fontId="4" fillId="5" borderId="30" xfId="0" applyFont="1" applyFill="1" applyBorder="1" applyAlignment="1">
      <alignment horizontal="center" vertical="center" textRotation="90"/>
    </xf>
    <xf numFmtId="0" fontId="4" fillId="5" borderId="33" xfId="0" applyFont="1" applyFill="1" applyBorder="1" applyAlignment="1">
      <alignment horizontal="center" vertical="center" textRotation="90"/>
    </xf>
    <xf numFmtId="0" fontId="0" fillId="5" borderId="1" xfId="0" applyFill="1" applyBorder="1" applyAlignment="1">
      <alignment horizontal="left" vertical="center"/>
    </xf>
    <xf numFmtId="0" fontId="0" fillId="5" borderId="12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 wrapText="1"/>
    </xf>
    <xf numFmtId="0" fontId="0" fillId="5" borderId="12" xfId="0" applyFill="1" applyBorder="1" applyAlignment="1">
      <alignment horizontal="left" vertical="center" wrapText="1"/>
    </xf>
    <xf numFmtId="0" fontId="0" fillId="5" borderId="37" xfId="0" applyFill="1" applyBorder="1" applyAlignment="1">
      <alignment horizontal="left" vertical="center"/>
    </xf>
    <xf numFmtId="0" fontId="0" fillId="5" borderId="31" xfId="0" applyFill="1" applyBorder="1" applyAlignment="1">
      <alignment horizontal="left" vertical="center"/>
    </xf>
    <xf numFmtId="0" fontId="0" fillId="5" borderId="37" xfId="0" applyFill="1" applyBorder="1" applyAlignment="1">
      <alignment horizontal="left" vertical="center" wrapText="1"/>
    </xf>
    <xf numFmtId="0" fontId="0" fillId="5" borderId="31" xfId="0" applyFill="1" applyBorder="1" applyAlignment="1">
      <alignment horizontal="left" vertical="center" wrapText="1"/>
    </xf>
    <xf numFmtId="0" fontId="0" fillId="5" borderId="1" xfId="0" applyFill="1" applyBorder="1" applyAlignment="1">
      <alignment vertical="center"/>
    </xf>
    <xf numFmtId="0" fontId="0" fillId="6" borderId="31" xfId="0" applyFill="1" applyBorder="1" applyAlignment="1">
      <alignment horizontal="left" vertical="center"/>
    </xf>
    <xf numFmtId="0" fontId="0" fillId="6" borderId="37" xfId="0" applyFill="1" applyBorder="1" applyAlignment="1">
      <alignment horizontal="left" vertical="center"/>
    </xf>
    <xf numFmtId="0" fontId="0" fillId="6" borderId="37" xfId="0" applyFill="1" applyBorder="1" applyAlignment="1">
      <alignment horizontal="left" vertical="center" wrapText="1"/>
    </xf>
    <xf numFmtId="0" fontId="0" fillId="6" borderId="31" xfId="0" applyFill="1" applyBorder="1" applyAlignment="1">
      <alignment horizontal="left" vertical="center" wrapText="1"/>
    </xf>
    <xf numFmtId="0" fontId="8" fillId="6" borderId="49" xfId="0" applyFont="1" applyFill="1" applyBorder="1" applyAlignment="1">
      <alignment horizontal="center" vertical="center" textRotation="90"/>
    </xf>
    <xf numFmtId="0" fontId="8" fillId="6" borderId="50" xfId="0" applyFont="1" applyFill="1" applyBorder="1" applyAlignment="1">
      <alignment horizontal="center" vertical="center" textRotation="90"/>
    </xf>
    <xf numFmtId="0" fontId="8" fillId="6" borderId="51" xfId="0" applyFont="1" applyFill="1" applyBorder="1" applyAlignment="1">
      <alignment horizontal="center" vertical="center" textRotation="90"/>
    </xf>
    <xf numFmtId="0" fontId="0" fillId="0" borderId="4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textRotation="90"/>
    </xf>
    <xf numFmtId="0" fontId="8" fillId="4" borderId="39" xfId="0" applyFont="1" applyFill="1" applyBorder="1" applyAlignment="1">
      <alignment horizontal="center" vertical="center" textRotation="90"/>
    </xf>
    <xf numFmtId="0" fontId="8" fillId="4" borderId="40" xfId="0" applyFont="1" applyFill="1" applyBorder="1" applyAlignment="1">
      <alignment horizontal="center" vertical="center" textRotation="90"/>
    </xf>
    <xf numFmtId="0" fontId="8" fillId="7" borderId="34" xfId="0" applyFont="1" applyFill="1" applyBorder="1" applyAlignment="1">
      <alignment horizontal="center" vertical="center" textRotation="90"/>
    </xf>
    <xf numFmtId="0" fontId="8" fillId="7" borderId="35" xfId="0" applyFont="1" applyFill="1" applyBorder="1" applyAlignment="1">
      <alignment horizontal="center" vertical="center" textRotation="90"/>
    </xf>
    <xf numFmtId="0" fontId="8" fillId="7" borderId="36" xfId="0" applyFont="1" applyFill="1" applyBorder="1" applyAlignment="1">
      <alignment horizontal="center" vertical="center" textRotation="90"/>
    </xf>
    <xf numFmtId="0" fontId="8" fillId="5" borderId="49" xfId="0" applyFont="1" applyFill="1" applyBorder="1" applyAlignment="1">
      <alignment horizontal="center" vertical="center" textRotation="90"/>
    </xf>
    <xf numFmtId="0" fontId="8" fillId="5" borderId="50" xfId="0" applyFont="1" applyFill="1" applyBorder="1" applyAlignment="1">
      <alignment horizontal="center" vertical="center" textRotation="90"/>
    </xf>
    <xf numFmtId="0" fontId="8" fillId="5" borderId="51" xfId="0" applyFont="1" applyFill="1" applyBorder="1" applyAlignment="1">
      <alignment horizontal="center" vertical="center" textRotation="90"/>
    </xf>
  </cellXfs>
  <cellStyles count="3">
    <cellStyle name="Accent1" xfId="1" builtinId="29"/>
    <cellStyle name="Accent5" xfId="2" builtinId="45"/>
    <cellStyle name="Normal" xfId="0" builtinId="0"/>
  </cellStyles>
  <dxfs count="21"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499984740745262"/>
      </font>
      <fill>
        <patternFill>
          <bgColor theme="7" tint="0.79998168889431442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499984740745262"/>
      </font>
      <fill>
        <patternFill>
          <bgColor theme="7" tint="0.79998168889431442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499984740745262"/>
      </font>
      <fill>
        <patternFill>
          <bgColor theme="7" tint="0.79998168889431442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BE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4213412</xdr:colOff>
      <xdr:row>0</xdr:row>
      <xdr:rowOff>26895</xdr:rowOff>
    </xdr:from>
    <xdr:to>
      <xdr:col>10</xdr:col>
      <xdr:colOff>1048871</xdr:colOff>
      <xdr:row>0</xdr:row>
      <xdr:rowOff>1232647</xdr:rowOff>
    </xdr:to>
    <xdr:sp macro="" textlink="">
      <xdr:nvSpPr>
        <xdr:cNvPr id="13" name="Bulle narrative : rectangle à coins arrondis 12">
          <a:extLst>
            <a:ext uri="{FF2B5EF4-FFF2-40B4-BE49-F238E27FC236}">
              <a16:creationId xmlns:a16="http://schemas.microsoft.com/office/drawing/2014/main" id="{03E62D63-3406-4DDF-AC50-FD58C05114FF}"/>
            </a:ext>
          </a:extLst>
        </xdr:cNvPr>
        <xdr:cNvSpPr/>
      </xdr:nvSpPr>
      <xdr:spPr>
        <a:xfrm>
          <a:off x="8471647" y="26895"/>
          <a:ext cx="4298577" cy="1205752"/>
        </a:xfrm>
        <a:prstGeom prst="wedgeRoundRectCallout">
          <a:avLst>
            <a:gd name="adj1" fmla="val -13730"/>
            <a:gd name="adj2" fmla="val 64463"/>
            <a:gd name="adj3" fmla="val 16667"/>
          </a:avLst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C'est parti</a:t>
          </a:r>
          <a:r>
            <a:rPr lang="fr-FR" sz="1800" baseline="0"/>
            <a:t> ! Pour chaque question, remplissez simplement la case qui vous correspond avec un "x" minuscule !</a:t>
          </a:r>
          <a:endParaRPr lang="fr-FR" sz="18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962026</xdr:colOff>
      <xdr:row>0</xdr:row>
      <xdr:rowOff>1119585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D4A107A0-18C3-477D-8BB2-0685DCA08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352801" cy="11195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2635625</xdr:colOff>
      <xdr:row>0</xdr:row>
      <xdr:rowOff>1119585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483F5DE-7DC0-44FB-AF77-2D5E7ECB2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352801" cy="11195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4"/>
  <sheetViews>
    <sheetView showGridLines="0" tabSelected="1" zoomScaleNormal="100" workbookViewId="0">
      <pane ySplit="2" topLeftCell="A3" activePane="bottomLeft" state="frozen"/>
      <selection activeCell="E1" sqref="E1"/>
      <selection pane="bottomLeft" activeCell="I3" sqref="I3"/>
    </sheetView>
  </sheetViews>
  <sheetFormatPr baseColWidth="10" defaultColWidth="8.85546875" defaultRowHeight="15" x14ac:dyDescent="0.25"/>
  <cols>
    <col min="1" max="1" width="20.28515625" hidden="1" customWidth="1"/>
    <col min="2" max="2" width="8.140625" hidden="1" customWidth="1"/>
    <col min="3" max="3" width="24.140625" hidden="1" customWidth="1"/>
    <col min="4" max="4" width="30.5703125" hidden="1" customWidth="1"/>
    <col min="5" max="5" width="11.7109375" customWidth="1"/>
    <col min="6" max="6" width="24.140625" style="4" customWidth="1"/>
    <col min="7" max="7" width="30.42578125" style="1" customWidth="1"/>
    <col min="8" max="8" width="80.85546875" style="1" customWidth="1"/>
    <col min="9" max="11" width="15.7109375" style="1" customWidth="1"/>
  </cols>
  <sheetData>
    <row r="1" spans="1:11" ht="109.9" customHeight="1" thickBot="1" x14ac:dyDescent="0.3"/>
    <row r="2" spans="1:11" ht="15.75" thickBot="1" x14ac:dyDescent="0.3">
      <c r="A2" s="31" t="s">
        <v>0</v>
      </c>
      <c r="B2" s="32" t="s">
        <v>1</v>
      </c>
      <c r="C2" s="32" t="s">
        <v>2</v>
      </c>
      <c r="D2" s="32" t="s">
        <v>3</v>
      </c>
      <c r="E2" s="9" t="s">
        <v>52</v>
      </c>
      <c r="F2" s="10" t="s">
        <v>2</v>
      </c>
      <c r="G2" s="11" t="s">
        <v>64</v>
      </c>
      <c r="H2" s="33" t="s">
        <v>133</v>
      </c>
      <c r="I2" s="34" t="s">
        <v>48</v>
      </c>
      <c r="J2" s="12" t="s">
        <v>49</v>
      </c>
      <c r="K2" s="35" t="s">
        <v>50</v>
      </c>
    </row>
    <row r="3" spans="1:11" x14ac:dyDescent="0.25">
      <c r="A3" t="s">
        <v>4</v>
      </c>
      <c r="B3">
        <v>1</v>
      </c>
      <c r="C3" t="str">
        <f>CONCATENATE(A3," ",B3)</f>
        <v>Fondamentaux 1</v>
      </c>
      <c r="D3" t="s">
        <v>5</v>
      </c>
      <c r="E3" s="119" t="s">
        <v>4</v>
      </c>
      <c r="F3" s="115" t="s">
        <v>66</v>
      </c>
      <c r="G3" s="115" t="s">
        <v>109</v>
      </c>
      <c r="H3" s="27" t="s">
        <v>18</v>
      </c>
      <c r="I3" s="28" t="s">
        <v>65</v>
      </c>
      <c r="J3" s="29"/>
      <c r="K3" s="30"/>
    </row>
    <row r="4" spans="1:11" ht="45" x14ac:dyDescent="0.25">
      <c r="A4" t="s">
        <v>4</v>
      </c>
      <c r="B4">
        <v>1</v>
      </c>
      <c r="C4" t="str">
        <f t="shared" ref="C4:C63" si="0">CONCATENATE(A4," ",B4)</f>
        <v>Fondamentaux 1</v>
      </c>
      <c r="D4" t="s">
        <v>5</v>
      </c>
      <c r="E4" s="120"/>
      <c r="F4" s="116" t="s">
        <v>53</v>
      </c>
      <c r="G4" s="116"/>
      <c r="H4" s="13" t="s">
        <v>25</v>
      </c>
      <c r="I4" s="19"/>
      <c r="J4" s="7" t="s">
        <v>65</v>
      </c>
      <c r="K4" s="20"/>
    </row>
    <row r="5" spans="1:11" ht="30" x14ac:dyDescent="0.25">
      <c r="A5" t="s">
        <v>4</v>
      </c>
      <c r="B5">
        <v>1</v>
      </c>
      <c r="C5" t="str">
        <f t="shared" si="0"/>
        <v>Fondamentaux 1</v>
      </c>
      <c r="D5" t="s">
        <v>5</v>
      </c>
      <c r="E5" s="120"/>
      <c r="F5" s="116" t="s">
        <v>53</v>
      </c>
      <c r="G5" s="116"/>
      <c r="H5" s="13" t="s">
        <v>20</v>
      </c>
      <c r="I5" s="19"/>
      <c r="J5" s="7"/>
      <c r="K5" s="20"/>
    </row>
    <row r="6" spans="1:11" ht="30" x14ac:dyDescent="0.25">
      <c r="A6" t="s">
        <v>4</v>
      </c>
      <c r="B6">
        <v>1</v>
      </c>
      <c r="C6" t="str">
        <f t="shared" si="0"/>
        <v>Fondamentaux 1</v>
      </c>
      <c r="D6" t="s">
        <v>5</v>
      </c>
      <c r="E6" s="120"/>
      <c r="F6" s="116" t="s">
        <v>53</v>
      </c>
      <c r="G6" s="116"/>
      <c r="H6" s="13" t="s">
        <v>19</v>
      </c>
      <c r="I6" s="19"/>
      <c r="J6" s="7"/>
      <c r="K6" s="20"/>
    </row>
    <row r="7" spans="1:11" x14ac:dyDescent="0.25">
      <c r="A7" t="s">
        <v>4</v>
      </c>
      <c r="B7">
        <v>1</v>
      </c>
      <c r="C7" t="str">
        <f t="shared" si="0"/>
        <v>Fondamentaux 1</v>
      </c>
      <c r="D7" t="s">
        <v>5</v>
      </c>
      <c r="E7" s="120"/>
      <c r="F7" s="116" t="s">
        <v>53</v>
      </c>
      <c r="G7" s="116"/>
      <c r="H7" s="13" t="s">
        <v>113</v>
      </c>
      <c r="I7" s="19"/>
      <c r="J7" s="7"/>
      <c r="K7" s="20"/>
    </row>
    <row r="8" spans="1:11" ht="15" customHeight="1" x14ac:dyDescent="0.25">
      <c r="A8" t="s">
        <v>4</v>
      </c>
      <c r="B8">
        <v>2</v>
      </c>
      <c r="C8" t="str">
        <f t="shared" si="0"/>
        <v>Fondamentaux 2</v>
      </c>
      <c r="D8" t="s">
        <v>6</v>
      </c>
      <c r="E8" s="120"/>
      <c r="F8" s="116" t="s">
        <v>67</v>
      </c>
      <c r="G8" s="116" t="s">
        <v>6</v>
      </c>
      <c r="H8" s="13" t="s">
        <v>21</v>
      </c>
      <c r="I8" s="19"/>
      <c r="J8" s="7"/>
      <c r="K8" s="20"/>
    </row>
    <row r="9" spans="1:11" x14ac:dyDescent="0.25">
      <c r="A9" t="s">
        <v>4</v>
      </c>
      <c r="B9">
        <v>2</v>
      </c>
      <c r="C9" t="str">
        <f t="shared" si="0"/>
        <v>Fondamentaux 2</v>
      </c>
      <c r="D9" t="s">
        <v>6</v>
      </c>
      <c r="E9" s="120"/>
      <c r="F9" s="116" t="s">
        <v>54</v>
      </c>
      <c r="G9" s="116"/>
      <c r="H9" s="13" t="s">
        <v>22</v>
      </c>
      <c r="I9" s="19"/>
      <c r="J9" s="7"/>
      <c r="K9" s="20"/>
    </row>
    <row r="10" spans="1:11" ht="30" x14ac:dyDescent="0.25">
      <c r="A10" t="s">
        <v>4</v>
      </c>
      <c r="B10">
        <v>2</v>
      </c>
      <c r="C10" t="str">
        <f t="shared" si="0"/>
        <v>Fondamentaux 2</v>
      </c>
      <c r="D10" t="s">
        <v>6</v>
      </c>
      <c r="E10" s="120"/>
      <c r="F10" s="116" t="s">
        <v>54</v>
      </c>
      <c r="G10" s="116"/>
      <c r="H10" s="13" t="s">
        <v>23</v>
      </c>
      <c r="I10" s="19"/>
      <c r="J10" s="7"/>
      <c r="K10" s="20"/>
    </row>
    <row r="11" spans="1:11" ht="30" x14ac:dyDescent="0.25">
      <c r="A11" t="s">
        <v>4</v>
      </c>
      <c r="B11">
        <v>3</v>
      </c>
      <c r="C11" t="str">
        <f t="shared" si="0"/>
        <v>Fondamentaux 3</v>
      </c>
      <c r="D11" t="s">
        <v>7</v>
      </c>
      <c r="E11" s="120"/>
      <c r="F11" s="116" t="s">
        <v>124</v>
      </c>
      <c r="G11" s="116" t="s">
        <v>112</v>
      </c>
      <c r="H11" s="13" t="s">
        <v>111</v>
      </c>
      <c r="I11" s="19"/>
      <c r="J11" s="7"/>
      <c r="K11" s="20"/>
    </row>
    <row r="12" spans="1:11" ht="30" x14ac:dyDescent="0.25">
      <c r="A12" t="s">
        <v>4</v>
      </c>
      <c r="B12">
        <v>3</v>
      </c>
      <c r="C12" t="str">
        <f t="shared" si="0"/>
        <v>Fondamentaux 3</v>
      </c>
      <c r="D12" t="s">
        <v>7</v>
      </c>
      <c r="E12" s="120"/>
      <c r="F12" s="116"/>
      <c r="G12" s="116"/>
      <c r="H12" s="13" t="s">
        <v>24</v>
      </c>
      <c r="I12" s="19"/>
      <c r="J12" s="7"/>
      <c r="K12" s="20"/>
    </row>
    <row r="13" spans="1:11" x14ac:dyDescent="0.25">
      <c r="A13" t="s">
        <v>4</v>
      </c>
      <c r="B13">
        <v>4</v>
      </c>
      <c r="C13" t="str">
        <f t="shared" si="0"/>
        <v>Fondamentaux 4</v>
      </c>
      <c r="D13" t="s">
        <v>8</v>
      </c>
      <c r="E13" s="120"/>
      <c r="F13" s="116" t="s">
        <v>68</v>
      </c>
      <c r="G13" s="116" t="s">
        <v>8</v>
      </c>
      <c r="H13" s="13" t="s">
        <v>26</v>
      </c>
      <c r="I13" s="19"/>
      <c r="J13" s="7"/>
      <c r="K13" s="20"/>
    </row>
    <row r="14" spans="1:11" ht="30" x14ac:dyDescent="0.25">
      <c r="A14" t="s">
        <v>4</v>
      </c>
      <c r="B14">
        <v>4</v>
      </c>
      <c r="C14" t="str">
        <f t="shared" si="0"/>
        <v>Fondamentaux 4</v>
      </c>
      <c r="D14" t="s">
        <v>8</v>
      </c>
      <c r="E14" s="120"/>
      <c r="F14" s="116" t="s">
        <v>55</v>
      </c>
      <c r="G14" s="116"/>
      <c r="H14" s="13" t="s">
        <v>27</v>
      </c>
      <c r="I14" s="19"/>
      <c r="J14" s="7"/>
      <c r="K14" s="20"/>
    </row>
    <row r="15" spans="1:11" ht="30" x14ac:dyDescent="0.25">
      <c r="A15" t="s">
        <v>4</v>
      </c>
      <c r="B15">
        <v>5</v>
      </c>
      <c r="C15" t="str">
        <f t="shared" si="0"/>
        <v>Fondamentaux 5</v>
      </c>
      <c r="D15" t="s">
        <v>51</v>
      </c>
      <c r="E15" s="120"/>
      <c r="F15" s="122" t="s">
        <v>69</v>
      </c>
      <c r="G15" s="116" t="s">
        <v>135</v>
      </c>
      <c r="H15" s="13" t="s">
        <v>137</v>
      </c>
      <c r="I15" s="19"/>
      <c r="J15" s="7"/>
      <c r="K15" s="20"/>
    </row>
    <row r="16" spans="1:11" x14ac:dyDescent="0.25">
      <c r="A16" t="s">
        <v>4</v>
      </c>
      <c r="B16">
        <v>5</v>
      </c>
      <c r="C16" t="str">
        <f t="shared" si="0"/>
        <v>Fondamentaux 5</v>
      </c>
      <c r="D16" t="s">
        <v>51</v>
      </c>
      <c r="E16" s="120"/>
      <c r="F16" s="122" t="s">
        <v>56</v>
      </c>
      <c r="G16" s="116"/>
      <c r="H16" s="13" t="s">
        <v>136</v>
      </c>
      <c r="I16" s="19"/>
      <c r="J16" s="7"/>
      <c r="K16" s="20"/>
    </row>
    <row r="17" spans="1:16" x14ac:dyDescent="0.25">
      <c r="A17" t="s">
        <v>4</v>
      </c>
      <c r="B17">
        <v>5</v>
      </c>
      <c r="C17" t="str">
        <f t="shared" si="0"/>
        <v>Fondamentaux 5</v>
      </c>
      <c r="D17" t="s">
        <v>51</v>
      </c>
      <c r="E17" s="120"/>
      <c r="F17" s="122" t="s">
        <v>56</v>
      </c>
      <c r="G17" s="116"/>
      <c r="H17" s="13" t="s">
        <v>138</v>
      </c>
      <c r="I17" s="19"/>
      <c r="J17" s="7"/>
      <c r="K17" s="20"/>
    </row>
    <row r="18" spans="1:16" ht="30" x14ac:dyDescent="0.25">
      <c r="A18" t="s">
        <v>4</v>
      </c>
      <c r="B18">
        <v>6</v>
      </c>
      <c r="C18" t="str">
        <f t="shared" si="0"/>
        <v>Fondamentaux 6</v>
      </c>
      <c r="D18" t="s">
        <v>9</v>
      </c>
      <c r="E18" s="120"/>
      <c r="F18" s="123" t="s">
        <v>70</v>
      </c>
      <c r="G18" s="117" t="s">
        <v>114</v>
      </c>
      <c r="H18" s="13" t="s">
        <v>28</v>
      </c>
      <c r="I18" s="19"/>
      <c r="J18" s="7"/>
      <c r="K18" s="20"/>
    </row>
    <row r="19" spans="1:16" x14ac:dyDescent="0.25">
      <c r="A19" t="s">
        <v>4</v>
      </c>
      <c r="B19">
        <v>6</v>
      </c>
      <c r="C19" t="str">
        <f>CONCATENATE(A19," ",B19)</f>
        <v>Fondamentaux 6</v>
      </c>
      <c r="D19" t="s">
        <v>9</v>
      </c>
      <c r="E19" s="120"/>
      <c r="F19" s="124"/>
      <c r="G19" s="118"/>
      <c r="H19" s="13" t="s">
        <v>115</v>
      </c>
      <c r="I19" s="19"/>
      <c r="J19" s="7"/>
      <c r="K19" s="20"/>
    </row>
    <row r="20" spans="1:16" ht="30" x14ac:dyDescent="0.25">
      <c r="A20" t="s">
        <v>4</v>
      </c>
      <c r="B20">
        <v>7</v>
      </c>
      <c r="C20" t="str">
        <f t="shared" si="0"/>
        <v>Fondamentaux 7</v>
      </c>
      <c r="D20" t="s">
        <v>29</v>
      </c>
      <c r="E20" s="120"/>
      <c r="F20" s="122" t="s">
        <v>71</v>
      </c>
      <c r="G20" s="116" t="s">
        <v>29</v>
      </c>
      <c r="H20" s="13" t="s">
        <v>31</v>
      </c>
      <c r="I20" s="19"/>
      <c r="J20" s="7"/>
      <c r="K20" s="20"/>
    </row>
    <row r="21" spans="1:16" ht="28.9" customHeight="1" x14ac:dyDescent="0.25">
      <c r="A21" t="s">
        <v>4</v>
      </c>
      <c r="B21">
        <v>7</v>
      </c>
      <c r="C21" t="str">
        <f t="shared" si="0"/>
        <v>Fondamentaux 7</v>
      </c>
      <c r="D21" t="s">
        <v>29</v>
      </c>
      <c r="E21" s="120"/>
      <c r="F21" s="122" t="s">
        <v>57</v>
      </c>
      <c r="G21" s="116"/>
      <c r="H21" s="13" t="s">
        <v>30</v>
      </c>
      <c r="I21" s="19"/>
      <c r="J21" s="7"/>
      <c r="K21" s="20"/>
      <c r="P21" t="s">
        <v>144</v>
      </c>
    </row>
    <row r="22" spans="1:16" ht="30.75" thickBot="1" x14ac:dyDescent="0.3">
      <c r="A22" t="s">
        <v>4</v>
      </c>
      <c r="B22">
        <v>8</v>
      </c>
      <c r="C22" t="str">
        <f t="shared" si="0"/>
        <v>Fondamentaux 8</v>
      </c>
      <c r="D22" t="s">
        <v>10</v>
      </c>
      <c r="E22" s="121"/>
      <c r="F22" s="40" t="s">
        <v>72</v>
      </c>
      <c r="G22" s="41" t="s">
        <v>10</v>
      </c>
      <c r="H22" s="42" t="s">
        <v>183</v>
      </c>
      <c r="I22" s="43"/>
      <c r="J22" s="44"/>
      <c r="K22" s="45"/>
    </row>
    <row r="23" spans="1:16" x14ac:dyDescent="0.25">
      <c r="A23" t="s">
        <v>11</v>
      </c>
      <c r="B23">
        <v>1</v>
      </c>
      <c r="C23" t="str">
        <f t="shared" si="0"/>
        <v>Confirmé 1</v>
      </c>
      <c r="D23" t="s">
        <v>13</v>
      </c>
      <c r="E23" s="132" t="s">
        <v>11</v>
      </c>
      <c r="F23" s="135" t="s">
        <v>73</v>
      </c>
      <c r="G23" s="130" t="s">
        <v>13</v>
      </c>
      <c r="H23" s="46" t="s">
        <v>32</v>
      </c>
      <c r="I23" s="16"/>
      <c r="J23" s="17"/>
      <c r="K23" s="18"/>
    </row>
    <row r="24" spans="1:16" ht="30" x14ac:dyDescent="0.25">
      <c r="A24" t="s">
        <v>11</v>
      </c>
      <c r="B24">
        <v>1</v>
      </c>
      <c r="C24" t="str">
        <f t="shared" si="0"/>
        <v>Confirmé 1</v>
      </c>
      <c r="D24" t="s">
        <v>13</v>
      </c>
      <c r="E24" s="133"/>
      <c r="F24" s="136" t="s">
        <v>58</v>
      </c>
      <c r="G24" s="131"/>
      <c r="H24" s="47" t="s">
        <v>116</v>
      </c>
      <c r="I24" s="19"/>
      <c r="J24" s="7"/>
      <c r="K24" s="20"/>
    </row>
    <row r="25" spans="1:16" x14ac:dyDescent="0.25">
      <c r="A25" t="s">
        <v>11</v>
      </c>
      <c r="B25">
        <v>1</v>
      </c>
      <c r="C25" t="str">
        <f t="shared" si="0"/>
        <v>Confirmé 1</v>
      </c>
      <c r="D25" t="s">
        <v>13</v>
      </c>
      <c r="E25" s="133"/>
      <c r="F25" s="136" t="s">
        <v>58</v>
      </c>
      <c r="G25" s="131"/>
      <c r="H25" s="47" t="s">
        <v>33</v>
      </c>
      <c r="I25" s="19"/>
      <c r="J25" s="7"/>
      <c r="K25" s="20"/>
    </row>
    <row r="26" spans="1:16" x14ac:dyDescent="0.25">
      <c r="A26" t="s">
        <v>11</v>
      </c>
      <c r="B26">
        <v>2</v>
      </c>
      <c r="C26" t="s">
        <v>74</v>
      </c>
      <c r="D26" t="s">
        <v>12</v>
      </c>
      <c r="E26" s="133"/>
      <c r="F26" s="38" t="s">
        <v>74</v>
      </c>
      <c r="G26" s="37" t="s">
        <v>14</v>
      </c>
      <c r="H26" s="47" t="s">
        <v>35</v>
      </c>
      <c r="I26" s="19"/>
      <c r="J26" s="7"/>
      <c r="K26" s="20"/>
    </row>
    <row r="27" spans="1:16" x14ac:dyDescent="0.25">
      <c r="A27" t="s">
        <v>11</v>
      </c>
      <c r="B27">
        <v>3</v>
      </c>
      <c r="C27" t="str">
        <f t="shared" si="0"/>
        <v>Confirmé 3</v>
      </c>
      <c r="D27" t="s">
        <v>39</v>
      </c>
      <c r="E27" s="133"/>
      <c r="F27" s="136" t="s">
        <v>75</v>
      </c>
      <c r="G27" s="131" t="s">
        <v>39</v>
      </c>
      <c r="H27" s="47" t="s">
        <v>87</v>
      </c>
      <c r="I27" s="19"/>
      <c r="J27" s="7"/>
      <c r="K27" s="20"/>
    </row>
    <row r="28" spans="1:16" ht="30" x14ac:dyDescent="0.25">
      <c r="A28" t="s">
        <v>11</v>
      </c>
      <c r="B28">
        <v>3</v>
      </c>
      <c r="C28" t="str">
        <f t="shared" si="0"/>
        <v>Confirmé 3</v>
      </c>
      <c r="D28" t="s">
        <v>39</v>
      </c>
      <c r="E28" s="133"/>
      <c r="F28" s="136" t="s">
        <v>59</v>
      </c>
      <c r="G28" s="131"/>
      <c r="H28" s="47" t="s">
        <v>38</v>
      </c>
      <c r="I28" s="19"/>
      <c r="J28" s="7"/>
      <c r="K28" s="20"/>
    </row>
    <row r="29" spans="1:16" ht="30" x14ac:dyDescent="0.25">
      <c r="A29" t="s">
        <v>11</v>
      </c>
      <c r="B29">
        <v>4</v>
      </c>
      <c r="C29" t="str">
        <f t="shared" si="0"/>
        <v>Confirmé 4</v>
      </c>
      <c r="D29" t="s">
        <v>14</v>
      </c>
      <c r="E29" s="133"/>
      <c r="F29" s="38" t="s">
        <v>76</v>
      </c>
      <c r="G29" s="37" t="s">
        <v>110</v>
      </c>
      <c r="H29" s="47" t="s">
        <v>36</v>
      </c>
      <c r="I29" s="19"/>
      <c r="J29" s="7"/>
      <c r="K29" s="20"/>
    </row>
    <row r="30" spans="1:16" x14ac:dyDescent="0.25">
      <c r="A30" t="s">
        <v>11</v>
      </c>
      <c r="B30">
        <v>5</v>
      </c>
      <c r="C30" t="str">
        <f t="shared" ref="C30:C35" si="1">CONCATENATE(A30," ",B30)</f>
        <v>Confirmé 5</v>
      </c>
      <c r="D30" t="s">
        <v>15</v>
      </c>
      <c r="E30" s="133"/>
      <c r="F30" s="136" t="s">
        <v>77</v>
      </c>
      <c r="G30" s="131" t="s">
        <v>15</v>
      </c>
      <c r="H30" s="47" t="s">
        <v>41</v>
      </c>
      <c r="I30" s="19"/>
      <c r="J30" s="7"/>
      <c r="K30" s="20"/>
    </row>
    <row r="31" spans="1:16" x14ac:dyDescent="0.25">
      <c r="A31" t="s">
        <v>11</v>
      </c>
      <c r="B31">
        <v>5</v>
      </c>
      <c r="C31" t="str">
        <f t="shared" si="1"/>
        <v>Confirmé 5</v>
      </c>
      <c r="D31" t="s">
        <v>15</v>
      </c>
      <c r="E31" s="133"/>
      <c r="F31" s="136" t="s">
        <v>60</v>
      </c>
      <c r="G31" s="131"/>
      <c r="H31" s="47" t="s">
        <v>104</v>
      </c>
      <c r="I31" s="19"/>
      <c r="J31" s="7"/>
      <c r="K31" s="20"/>
    </row>
    <row r="32" spans="1:16" x14ac:dyDescent="0.25">
      <c r="A32" t="s">
        <v>11</v>
      </c>
      <c r="B32">
        <v>5</v>
      </c>
      <c r="C32" t="str">
        <f t="shared" si="1"/>
        <v>Confirmé 5</v>
      </c>
      <c r="D32" t="s">
        <v>15</v>
      </c>
      <c r="E32" s="133"/>
      <c r="F32" s="136" t="s">
        <v>60</v>
      </c>
      <c r="G32" s="131"/>
      <c r="H32" s="47" t="s">
        <v>42</v>
      </c>
      <c r="I32" s="19"/>
      <c r="J32" s="7"/>
      <c r="K32" s="20"/>
    </row>
    <row r="33" spans="1:11" ht="30" x14ac:dyDescent="0.25">
      <c r="A33" t="s">
        <v>11</v>
      </c>
      <c r="B33">
        <v>5</v>
      </c>
      <c r="C33" t="str">
        <f t="shared" si="1"/>
        <v>Confirmé 5</v>
      </c>
      <c r="D33" t="s">
        <v>15</v>
      </c>
      <c r="E33" s="133"/>
      <c r="F33" s="136" t="s">
        <v>60</v>
      </c>
      <c r="G33" s="131"/>
      <c r="H33" s="47" t="s">
        <v>45</v>
      </c>
      <c r="I33" s="19"/>
      <c r="J33" s="7"/>
      <c r="K33" s="20"/>
    </row>
    <row r="34" spans="1:11" x14ac:dyDescent="0.25">
      <c r="A34" t="s">
        <v>11</v>
      </c>
      <c r="B34">
        <v>6</v>
      </c>
      <c r="C34" t="str">
        <f t="shared" si="1"/>
        <v>Confirmé 6</v>
      </c>
      <c r="D34" t="s">
        <v>16</v>
      </c>
      <c r="E34" s="133"/>
      <c r="F34" s="136" t="s">
        <v>78</v>
      </c>
      <c r="G34" s="131" t="s">
        <v>16</v>
      </c>
      <c r="H34" s="47" t="s">
        <v>44</v>
      </c>
      <c r="I34" s="19"/>
      <c r="J34" s="7"/>
      <c r="K34" s="20"/>
    </row>
    <row r="35" spans="1:11" x14ac:dyDescent="0.25">
      <c r="A35" t="s">
        <v>11</v>
      </c>
      <c r="B35">
        <v>6</v>
      </c>
      <c r="C35" t="str">
        <f t="shared" si="1"/>
        <v>Confirmé 6</v>
      </c>
      <c r="D35" t="s">
        <v>16</v>
      </c>
      <c r="E35" s="133"/>
      <c r="F35" s="136" t="s">
        <v>61</v>
      </c>
      <c r="G35" s="131"/>
      <c r="H35" s="47" t="s">
        <v>43</v>
      </c>
      <c r="I35" s="19"/>
      <c r="J35" s="7"/>
      <c r="K35" s="20"/>
    </row>
    <row r="36" spans="1:11" ht="30" x14ac:dyDescent="0.25">
      <c r="A36" t="s">
        <v>11</v>
      </c>
      <c r="B36">
        <v>7</v>
      </c>
      <c r="C36" t="str">
        <f t="shared" si="0"/>
        <v>Confirmé 7</v>
      </c>
      <c r="D36" t="s">
        <v>143</v>
      </c>
      <c r="E36" s="133"/>
      <c r="F36" s="139" t="s">
        <v>79</v>
      </c>
      <c r="G36" s="137" t="s">
        <v>145</v>
      </c>
      <c r="H36" s="47" t="s">
        <v>37</v>
      </c>
      <c r="I36" s="19"/>
      <c r="J36" s="7"/>
      <c r="K36" s="20"/>
    </row>
    <row r="37" spans="1:11" ht="30" customHeight="1" x14ac:dyDescent="0.25">
      <c r="E37" s="133"/>
      <c r="F37" s="140"/>
      <c r="G37" s="138"/>
      <c r="H37" s="47" t="s">
        <v>139</v>
      </c>
      <c r="I37" s="19"/>
      <c r="J37" s="7"/>
      <c r="K37" s="20"/>
    </row>
    <row r="38" spans="1:11" ht="30" x14ac:dyDescent="0.25">
      <c r="A38" t="s">
        <v>11</v>
      </c>
      <c r="B38">
        <v>8</v>
      </c>
      <c r="C38" t="str">
        <f t="shared" si="0"/>
        <v>Confirmé 8</v>
      </c>
      <c r="D38" t="s">
        <v>140</v>
      </c>
      <c r="E38" s="133"/>
      <c r="F38" s="139" t="s">
        <v>80</v>
      </c>
      <c r="G38" s="137" t="s">
        <v>140</v>
      </c>
      <c r="H38" s="47" t="s">
        <v>141</v>
      </c>
      <c r="I38" s="19"/>
      <c r="J38" s="7"/>
      <c r="K38" s="20"/>
    </row>
    <row r="39" spans="1:11" ht="30.75" thickBot="1" x14ac:dyDescent="0.3">
      <c r="A39" t="s">
        <v>11</v>
      </c>
      <c r="B39">
        <v>8</v>
      </c>
      <c r="C39" t="str">
        <f t="shared" si="0"/>
        <v>Confirmé 8</v>
      </c>
      <c r="D39" t="s">
        <v>140</v>
      </c>
      <c r="E39" s="134"/>
      <c r="F39" s="142"/>
      <c r="G39" s="141"/>
      <c r="H39" s="48" t="s">
        <v>142</v>
      </c>
      <c r="I39" s="21"/>
      <c r="J39" s="22"/>
      <c r="K39" s="23"/>
    </row>
    <row r="40" spans="1:11" ht="30" customHeight="1" x14ac:dyDescent="0.25">
      <c r="A40" t="s">
        <v>17</v>
      </c>
      <c r="B40">
        <v>1</v>
      </c>
      <c r="C40" t="str">
        <f t="shared" si="0"/>
        <v>Avancé 1</v>
      </c>
      <c r="D40" t="s">
        <v>146</v>
      </c>
      <c r="E40" s="147" t="s">
        <v>17</v>
      </c>
      <c r="F40" s="154" t="s">
        <v>81</v>
      </c>
      <c r="G40" s="156" t="s">
        <v>146</v>
      </c>
      <c r="H40" s="93" t="s">
        <v>147</v>
      </c>
      <c r="I40" s="16"/>
      <c r="J40" s="17"/>
      <c r="K40" s="18"/>
    </row>
    <row r="41" spans="1:11" x14ac:dyDescent="0.25">
      <c r="A41" t="s">
        <v>17</v>
      </c>
      <c r="B41">
        <v>1</v>
      </c>
      <c r="C41" t="str">
        <f t="shared" si="0"/>
        <v>Avancé 1</v>
      </c>
      <c r="D41" t="s">
        <v>146</v>
      </c>
      <c r="E41" s="148"/>
      <c r="F41" s="155"/>
      <c r="G41" s="157"/>
      <c r="H41" s="39" t="s">
        <v>46</v>
      </c>
      <c r="I41" s="19"/>
      <c r="J41" s="7"/>
      <c r="K41" s="20"/>
    </row>
    <row r="42" spans="1:11" x14ac:dyDescent="0.25">
      <c r="A42" t="s">
        <v>17</v>
      </c>
      <c r="B42">
        <v>2</v>
      </c>
      <c r="C42" t="str">
        <f t="shared" si="0"/>
        <v>Avancé 2</v>
      </c>
      <c r="D42" t="s">
        <v>148</v>
      </c>
      <c r="E42" s="148"/>
      <c r="F42" s="90" t="s">
        <v>82</v>
      </c>
      <c r="G42" s="91" t="s">
        <v>148</v>
      </c>
      <c r="H42" s="39" t="s">
        <v>134</v>
      </c>
      <c r="I42" s="28"/>
      <c r="J42" s="29"/>
      <c r="K42" s="30"/>
    </row>
    <row r="43" spans="1:11" ht="30" x14ac:dyDescent="0.25">
      <c r="A43" t="s">
        <v>17</v>
      </c>
      <c r="B43">
        <v>3</v>
      </c>
      <c r="C43" t="str">
        <f t="shared" si="0"/>
        <v>Avancé 3</v>
      </c>
      <c r="D43" t="s">
        <v>149</v>
      </c>
      <c r="E43" s="148"/>
      <c r="F43" s="158" t="s">
        <v>83</v>
      </c>
      <c r="G43" s="125" t="s">
        <v>149</v>
      </c>
      <c r="H43" s="14" t="s">
        <v>40</v>
      </c>
      <c r="I43" s="19"/>
      <c r="J43" s="7"/>
      <c r="K43" s="20"/>
    </row>
    <row r="44" spans="1:11" ht="30" x14ac:dyDescent="0.25">
      <c r="A44" t="s">
        <v>17</v>
      </c>
      <c r="B44">
        <v>3</v>
      </c>
      <c r="C44" t="str">
        <f t="shared" si="0"/>
        <v>Avancé 3</v>
      </c>
      <c r="D44" t="s">
        <v>149</v>
      </c>
      <c r="E44" s="148"/>
      <c r="F44" s="158" t="s">
        <v>62</v>
      </c>
      <c r="G44" s="125"/>
      <c r="H44" s="14" t="s">
        <v>132</v>
      </c>
      <c r="I44" s="19"/>
      <c r="J44" s="7"/>
      <c r="K44" s="20"/>
    </row>
    <row r="45" spans="1:11" x14ac:dyDescent="0.25">
      <c r="A45" t="s">
        <v>17</v>
      </c>
      <c r="B45">
        <v>3</v>
      </c>
      <c r="C45" t="str">
        <f t="shared" si="0"/>
        <v>Avancé 3</v>
      </c>
      <c r="D45" t="s">
        <v>149</v>
      </c>
      <c r="E45" s="148"/>
      <c r="F45" s="158" t="s">
        <v>62</v>
      </c>
      <c r="G45" s="125"/>
      <c r="H45" s="14" t="s">
        <v>34</v>
      </c>
      <c r="I45" s="19"/>
      <c r="J45" s="7"/>
      <c r="K45" s="20"/>
    </row>
    <row r="46" spans="1:11" ht="30" x14ac:dyDescent="0.25">
      <c r="A46" t="s">
        <v>17</v>
      </c>
      <c r="B46">
        <v>4</v>
      </c>
      <c r="C46" t="str">
        <f t="shared" si="0"/>
        <v>Avancé 4</v>
      </c>
      <c r="D46" t="s">
        <v>150</v>
      </c>
      <c r="E46" s="148"/>
      <c r="F46" s="145" t="s">
        <v>84</v>
      </c>
      <c r="G46" s="126" t="s">
        <v>150</v>
      </c>
      <c r="H46" s="14" t="s">
        <v>151</v>
      </c>
      <c r="I46" s="19"/>
      <c r="J46" s="7"/>
      <c r="K46" s="20"/>
    </row>
    <row r="47" spans="1:11" ht="30" x14ac:dyDescent="0.25">
      <c r="A47" t="s">
        <v>17</v>
      </c>
      <c r="B47">
        <v>4</v>
      </c>
      <c r="C47" t="str">
        <f t="shared" si="0"/>
        <v>Avancé 4</v>
      </c>
      <c r="D47" t="s">
        <v>150</v>
      </c>
      <c r="E47" s="148"/>
      <c r="F47" s="146"/>
      <c r="G47" s="127"/>
      <c r="H47" s="14" t="s">
        <v>152</v>
      </c>
      <c r="I47" s="19"/>
      <c r="J47" s="7"/>
      <c r="K47" s="20"/>
    </row>
    <row r="48" spans="1:11" ht="30" x14ac:dyDescent="0.25">
      <c r="A48" t="s">
        <v>17</v>
      </c>
      <c r="B48">
        <v>5</v>
      </c>
      <c r="C48" t="str">
        <f t="shared" si="0"/>
        <v>Avancé 5</v>
      </c>
      <c r="D48" t="s">
        <v>157</v>
      </c>
      <c r="E48" s="148"/>
      <c r="F48" s="158" t="s">
        <v>85</v>
      </c>
      <c r="G48" s="125" t="s">
        <v>153</v>
      </c>
      <c r="H48" s="14" t="s">
        <v>154</v>
      </c>
      <c r="I48" s="19"/>
      <c r="J48" s="7"/>
      <c r="K48" s="20"/>
    </row>
    <row r="49" spans="1:11" ht="30" x14ac:dyDescent="0.25">
      <c r="A49" t="s">
        <v>17</v>
      </c>
      <c r="B49">
        <v>5</v>
      </c>
      <c r="C49" t="str">
        <f t="shared" si="0"/>
        <v>Avancé 5</v>
      </c>
      <c r="D49" t="s">
        <v>157</v>
      </c>
      <c r="E49" s="148"/>
      <c r="F49" s="158" t="s">
        <v>63</v>
      </c>
      <c r="G49" s="125"/>
      <c r="H49" s="14" t="s">
        <v>155</v>
      </c>
      <c r="I49" s="19"/>
      <c r="J49" s="7"/>
      <c r="K49" s="20"/>
    </row>
    <row r="50" spans="1:11" x14ac:dyDescent="0.25">
      <c r="A50" t="s">
        <v>17</v>
      </c>
      <c r="B50">
        <v>5</v>
      </c>
      <c r="C50" t="str">
        <f t="shared" si="0"/>
        <v>Avancé 5</v>
      </c>
      <c r="D50" t="s">
        <v>157</v>
      </c>
      <c r="E50" s="148"/>
      <c r="F50" s="158" t="s">
        <v>63</v>
      </c>
      <c r="G50" s="125"/>
      <c r="H50" s="14" t="s">
        <v>156</v>
      </c>
      <c r="I50" s="19"/>
      <c r="J50" s="7"/>
      <c r="K50" s="20"/>
    </row>
    <row r="51" spans="1:11" ht="45" x14ac:dyDescent="0.25">
      <c r="A51" t="s">
        <v>17</v>
      </c>
      <c r="B51">
        <v>6</v>
      </c>
      <c r="C51" t="str">
        <f t="shared" si="0"/>
        <v>Avancé 6</v>
      </c>
      <c r="D51" t="s">
        <v>162</v>
      </c>
      <c r="E51" s="148"/>
      <c r="F51" s="150" t="s">
        <v>86</v>
      </c>
      <c r="G51" s="152" t="s">
        <v>159</v>
      </c>
      <c r="H51" s="14" t="s">
        <v>91</v>
      </c>
      <c r="I51" s="19"/>
      <c r="J51" s="7"/>
      <c r="K51" s="20"/>
    </row>
    <row r="52" spans="1:11" x14ac:dyDescent="0.25">
      <c r="A52" t="s">
        <v>17</v>
      </c>
      <c r="B52">
        <v>6</v>
      </c>
      <c r="C52" t="str">
        <f t="shared" si="0"/>
        <v>Avancé 6</v>
      </c>
      <c r="D52" t="s">
        <v>162</v>
      </c>
      <c r="E52" s="148"/>
      <c r="F52" s="150"/>
      <c r="G52" s="152"/>
      <c r="H52" s="14" t="s">
        <v>47</v>
      </c>
      <c r="I52" s="19"/>
      <c r="J52" s="7"/>
      <c r="K52" s="20"/>
    </row>
    <row r="53" spans="1:11" ht="30.75" thickBot="1" x14ac:dyDescent="0.3">
      <c r="A53" t="s">
        <v>17</v>
      </c>
      <c r="B53">
        <v>6</v>
      </c>
      <c r="C53" t="str">
        <f>CONCATENATE(A53," ",B53)</f>
        <v>Avancé 6</v>
      </c>
      <c r="D53" t="s">
        <v>162</v>
      </c>
      <c r="E53" s="149"/>
      <c r="F53" s="151"/>
      <c r="G53" s="153"/>
      <c r="H53" s="24" t="s">
        <v>158</v>
      </c>
      <c r="I53" s="21"/>
      <c r="J53" s="22"/>
      <c r="K53" s="23"/>
    </row>
    <row r="54" spans="1:11" ht="30" customHeight="1" x14ac:dyDescent="0.25">
      <c r="A54" t="s">
        <v>117</v>
      </c>
      <c r="B54">
        <v>1</v>
      </c>
      <c r="C54" t="str">
        <f t="shared" si="0"/>
        <v>Expert 1</v>
      </c>
      <c r="D54" s="1" t="s">
        <v>163</v>
      </c>
      <c r="E54" s="112" t="s">
        <v>117</v>
      </c>
      <c r="F54" s="160" t="s">
        <v>118</v>
      </c>
      <c r="G54" s="161" t="s">
        <v>179</v>
      </c>
      <c r="H54" s="108" t="s">
        <v>169</v>
      </c>
      <c r="I54" s="16"/>
      <c r="J54" s="17"/>
      <c r="K54" s="18"/>
    </row>
    <row r="55" spans="1:11" ht="30" x14ac:dyDescent="0.25">
      <c r="A55" t="s">
        <v>117</v>
      </c>
      <c r="B55">
        <v>1</v>
      </c>
      <c r="C55" t="str">
        <f t="shared" si="0"/>
        <v>Expert 1</v>
      </c>
      <c r="D55" s="1" t="s">
        <v>163</v>
      </c>
      <c r="E55" s="113"/>
      <c r="F55" s="144"/>
      <c r="G55" s="129"/>
      <c r="H55" s="15" t="s">
        <v>173</v>
      </c>
      <c r="I55" s="19"/>
      <c r="J55" s="7"/>
      <c r="K55" s="20"/>
    </row>
    <row r="56" spans="1:11" ht="30" x14ac:dyDescent="0.25">
      <c r="A56" t="s">
        <v>117</v>
      </c>
      <c r="B56">
        <v>2</v>
      </c>
      <c r="C56" t="str">
        <f t="shared" si="0"/>
        <v>Expert 2</v>
      </c>
      <c r="D56" s="1" t="s">
        <v>174</v>
      </c>
      <c r="E56" s="113"/>
      <c r="F56" s="143" t="s">
        <v>119</v>
      </c>
      <c r="G56" s="128" t="s">
        <v>174</v>
      </c>
      <c r="H56" s="15" t="s">
        <v>164</v>
      </c>
      <c r="I56" s="19"/>
      <c r="J56" s="7"/>
      <c r="K56" s="20"/>
    </row>
    <row r="57" spans="1:11" ht="30" x14ac:dyDescent="0.25">
      <c r="A57" t="s">
        <v>117</v>
      </c>
      <c r="B57">
        <v>2</v>
      </c>
      <c r="C57" t="str">
        <f t="shared" si="0"/>
        <v>Expert 2</v>
      </c>
      <c r="D57" s="1" t="s">
        <v>174</v>
      </c>
      <c r="E57" s="113"/>
      <c r="F57" s="159"/>
      <c r="G57" s="162"/>
      <c r="H57" s="15" t="s">
        <v>184</v>
      </c>
      <c r="I57" s="19"/>
      <c r="J57" s="7"/>
      <c r="K57" s="20"/>
    </row>
    <row r="58" spans="1:11" ht="30" x14ac:dyDescent="0.25">
      <c r="A58" t="s">
        <v>117</v>
      </c>
      <c r="B58">
        <v>3</v>
      </c>
      <c r="C58" t="str">
        <f t="shared" si="0"/>
        <v>Expert 3</v>
      </c>
      <c r="D58" s="1" t="s">
        <v>165</v>
      </c>
      <c r="E58" s="113"/>
      <c r="F58" s="128" t="s">
        <v>120</v>
      </c>
      <c r="G58" s="128" t="s">
        <v>165</v>
      </c>
      <c r="H58" s="15" t="s">
        <v>175</v>
      </c>
      <c r="I58" s="19"/>
      <c r="J58" s="7"/>
      <c r="K58" s="20"/>
    </row>
    <row r="59" spans="1:11" x14ac:dyDescent="0.25">
      <c r="A59" t="s">
        <v>117</v>
      </c>
      <c r="B59">
        <v>3</v>
      </c>
      <c r="C59" t="str">
        <f t="shared" ref="C59" si="2">CONCATENATE(A59," ",B59)</f>
        <v>Expert 3</v>
      </c>
      <c r="D59" s="1" t="s">
        <v>165</v>
      </c>
      <c r="E59" s="113"/>
      <c r="F59" s="129"/>
      <c r="G59" s="129"/>
      <c r="H59" s="15" t="s">
        <v>166</v>
      </c>
      <c r="I59" s="19"/>
      <c r="J59" s="7"/>
      <c r="K59" s="20"/>
    </row>
    <row r="60" spans="1:11" ht="30" x14ac:dyDescent="0.25">
      <c r="A60" t="s">
        <v>117</v>
      </c>
      <c r="B60">
        <v>4</v>
      </c>
      <c r="C60" t="str">
        <f t="shared" si="0"/>
        <v>Expert 4</v>
      </c>
      <c r="D60" s="1" t="s">
        <v>176</v>
      </c>
      <c r="E60" s="113"/>
      <c r="F60" s="143" t="s">
        <v>121</v>
      </c>
      <c r="G60" s="128" t="s">
        <v>167</v>
      </c>
      <c r="H60" s="15" t="s">
        <v>182</v>
      </c>
      <c r="I60" s="19"/>
      <c r="J60" s="7"/>
      <c r="K60" s="20"/>
    </row>
    <row r="61" spans="1:11" ht="30" x14ac:dyDescent="0.25">
      <c r="A61" t="s">
        <v>117</v>
      </c>
      <c r="B61">
        <v>4</v>
      </c>
      <c r="C61" t="str">
        <f t="shared" ref="C61" si="3">CONCATENATE(A61," ",B61)</f>
        <v>Expert 4</v>
      </c>
      <c r="D61" s="1" t="s">
        <v>176</v>
      </c>
      <c r="E61" s="113"/>
      <c r="F61" s="144"/>
      <c r="G61" s="129"/>
      <c r="H61" s="15" t="s">
        <v>171</v>
      </c>
      <c r="I61" s="19"/>
      <c r="J61" s="7"/>
      <c r="K61" s="20"/>
    </row>
    <row r="62" spans="1:11" ht="30" x14ac:dyDescent="0.25">
      <c r="A62" t="s">
        <v>117</v>
      </c>
      <c r="B62">
        <v>5</v>
      </c>
      <c r="C62" t="str">
        <f t="shared" si="0"/>
        <v>Expert 5</v>
      </c>
      <c r="D62" s="1" t="s">
        <v>177</v>
      </c>
      <c r="E62" s="113"/>
      <c r="F62" s="52" t="s">
        <v>122</v>
      </c>
      <c r="G62" s="51" t="s">
        <v>168</v>
      </c>
      <c r="H62" s="15" t="s">
        <v>181</v>
      </c>
      <c r="I62" s="19"/>
      <c r="J62" s="7"/>
      <c r="K62" s="20"/>
    </row>
    <row r="63" spans="1:11" ht="30" x14ac:dyDescent="0.25">
      <c r="A63" t="s">
        <v>117</v>
      </c>
      <c r="B63">
        <v>6</v>
      </c>
      <c r="C63" t="str">
        <f t="shared" si="0"/>
        <v>Expert 6</v>
      </c>
      <c r="D63" s="1" t="s">
        <v>178</v>
      </c>
      <c r="E63" s="113"/>
      <c r="F63" s="52" t="s">
        <v>123</v>
      </c>
      <c r="G63" s="51" t="s">
        <v>170</v>
      </c>
      <c r="H63" s="15" t="s">
        <v>172</v>
      </c>
      <c r="I63" s="19"/>
      <c r="J63" s="7"/>
      <c r="K63" s="20"/>
    </row>
    <row r="64" spans="1:11" ht="30.75" thickBot="1" x14ac:dyDescent="0.3">
      <c r="A64" t="s">
        <v>117</v>
      </c>
      <c r="B64" t="s">
        <v>185</v>
      </c>
      <c r="C64" t="str">
        <f t="shared" ref="C64" si="4">CONCATENATE(A64," ",B64)</f>
        <v>Expert Complément 1</v>
      </c>
      <c r="D64" s="1" t="s">
        <v>188</v>
      </c>
      <c r="E64" s="114"/>
      <c r="F64" s="53" t="s">
        <v>185</v>
      </c>
      <c r="G64" s="25" t="s">
        <v>186</v>
      </c>
      <c r="H64" s="26" t="s">
        <v>187</v>
      </c>
      <c r="I64" s="21"/>
      <c r="J64" s="22"/>
      <c r="K64" s="23"/>
    </row>
  </sheetData>
  <autoFilter ref="A2:K63" xr:uid="{C0DB8411-8C71-45E9-A2EF-FAF58E2DDE1D}"/>
  <mergeCells count="48">
    <mergeCell ref="F58:F59"/>
    <mergeCell ref="F60:F61"/>
    <mergeCell ref="G60:G61"/>
    <mergeCell ref="F46:F47"/>
    <mergeCell ref="E40:E53"/>
    <mergeCell ref="F51:F53"/>
    <mergeCell ref="G51:G53"/>
    <mergeCell ref="F40:F41"/>
    <mergeCell ref="G40:G41"/>
    <mergeCell ref="F43:F45"/>
    <mergeCell ref="F56:F57"/>
    <mergeCell ref="G48:G50"/>
    <mergeCell ref="F48:F50"/>
    <mergeCell ref="F54:F55"/>
    <mergeCell ref="G54:G55"/>
    <mergeCell ref="G56:G57"/>
    <mergeCell ref="G43:G45"/>
    <mergeCell ref="G46:G47"/>
    <mergeCell ref="G58:G59"/>
    <mergeCell ref="G23:G25"/>
    <mergeCell ref="E23:E39"/>
    <mergeCell ref="G27:G28"/>
    <mergeCell ref="F23:F25"/>
    <mergeCell ref="F27:F28"/>
    <mergeCell ref="F30:F33"/>
    <mergeCell ref="F34:F35"/>
    <mergeCell ref="G30:G33"/>
    <mergeCell ref="G34:G35"/>
    <mergeCell ref="G36:G37"/>
    <mergeCell ref="F36:F37"/>
    <mergeCell ref="G38:G39"/>
    <mergeCell ref="F38:F39"/>
    <mergeCell ref="E54:E64"/>
    <mergeCell ref="G3:G7"/>
    <mergeCell ref="G8:G10"/>
    <mergeCell ref="G11:G12"/>
    <mergeCell ref="G13:G14"/>
    <mergeCell ref="G20:G21"/>
    <mergeCell ref="G15:G17"/>
    <mergeCell ref="G18:G19"/>
    <mergeCell ref="E3:E22"/>
    <mergeCell ref="F3:F7"/>
    <mergeCell ref="F8:F10"/>
    <mergeCell ref="F11:F12"/>
    <mergeCell ref="F13:F14"/>
    <mergeCell ref="F15:F17"/>
    <mergeCell ref="F20:F21"/>
    <mergeCell ref="F18:F19"/>
  </mergeCells>
  <conditionalFormatting sqref="I3:I29 I36:I62">
    <cfRule type="cellIs" dxfId="20" priority="12" operator="notEqual">
      <formula>""</formula>
    </cfRule>
  </conditionalFormatting>
  <conditionalFormatting sqref="K3:K29 K36:K62">
    <cfRule type="cellIs" dxfId="19" priority="11" operator="notEqual">
      <formula>""</formula>
    </cfRule>
  </conditionalFormatting>
  <conditionalFormatting sqref="J3:J29 J36:J62">
    <cfRule type="cellIs" dxfId="18" priority="10" operator="notEqual">
      <formula>""</formula>
    </cfRule>
  </conditionalFormatting>
  <conditionalFormatting sqref="I30:I35">
    <cfRule type="cellIs" dxfId="17" priority="9" operator="notEqual">
      <formula>""</formula>
    </cfRule>
  </conditionalFormatting>
  <conditionalFormatting sqref="K30:K35">
    <cfRule type="cellIs" dxfId="16" priority="8" operator="notEqual">
      <formula>""</formula>
    </cfRule>
  </conditionalFormatting>
  <conditionalFormatting sqref="J30:J35">
    <cfRule type="cellIs" dxfId="15" priority="7" operator="notEqual">
      <formula>""</formula>
    </cfRule>
  </conditionalFormatting>
  <conditionalFormatting sqref="I64">
    <cfRule type="cellIs" dxfId="14" priority="6" operator="notEqual">
      <formula>""</formula>
    </cfRule>
  </conditionalFormatting>
  <conditionalFormatting sqref="K64">
    <cfRule type="cellIs" dxfId="13" priority="5" operator="notEqual">
      <formula>""</formula>
    </cfRule>
  </conditionalFormatting>
  <conditionalFormatting sqref="J64">
    <cfRule type="cellIs" dxfId="12" priority="4" operator="notEqual">
      <formula>""</formula>
    </cfRule>
  </conditionalFormatting>
  <conditionalFormatting sqref="I63">
    <cfRule type="cellIs" dxfId="11" priority="3" operator="notEqual">
      <formula>""</formula>
    </cfRule>
  </conditionalFormatting>
  <conditionalFormatting sqref="K63">
    <cfRule type="cellIs" dxfId="10" priority="2" operator="notEqual">
      <formula>""</formula>
    </cfRule>
  </conditionalFormatting>
  <conditionalFormatting sqref="J63">
    <cfRule type="cellIs" dxfId="9" priority="1" operator="notEqual">
      <formula>""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3EEA2-ECD9-4049-B0D7-45C502FACAE3}">
  <sheetPr>
    <tabColor rgb="FF92D050"/>
  </sheetPr>
  <dimension ref="A1:I41"/>
  <sheetViews>
    <sheetView showGridLines="0" zoomScaleNormal="100" workbookViewId="0">
      <selection activeCell="H5" sqref="H5"/>
    </sheetView>
  </sheetViews>
  <sheetFormatPr baseColWidth="10" defaultRowHeight="15" x14ac:dyDescent="0.25"/>
  <cols>
    <col min="1" max="1" width="10.7109375" customWidth="1"/>
    <col min="2" max="2" width="54.140625" customWidth="1"/>
    <col min="3" max="3" width="34.42578125" hidden="1" customWidth="1"/>
    <col min="4" max="4" width="14.85546875" hidden="1" customWidth="1"/>
    <col min="5" max="5" width="14.28515625" hidden="1" customWidth="1"/>
    <col min="6" max="6" width="14.42578125" hidden="1" customWidth="1"/>
    <col min="7" max="7" width="2.5703125" style="2" hidden="1" customWidth="1"/>
    <col min="8" max="8" width="17.85546875" customWidth="1"/>
    <col min="9" max="9" width="66.5703125" customWidth="1"/>
  </cols>
  <sheetData>
    <row r="1" spans="1:9" ht="110.1" customHeight="1" x14ac:dyDescent="0.25"/>
    <row r="2" spans="1:9" ht="28.5" x14ac:dyDescent="0.45">
      <c r="A2" s="61" t="s">
        <v>129</v>
      </c>
    </row>
    <row r="3" spans="1:9" ht="15" customHeight="1" x14ac:dyDescent="0.25"/>
    <row r="4" spans="1:9" x14ac:dyDescent="0.25">
      <c r="B4" s="49" t="s">
        <v>108</v>
      </c>
      <c r="C4" s="49" t="s">
        <v>107</v>
      </c>
      <c r="D4" s="50" t="s">
        <v>88</v>
      </c>
      <c r="E4" s="50" t="s">
        <v>89</v>
      </c>
      <c r="F4" s="50" t="s">
        <v>93</v>
      </c>
      <c r="G4" s="49" t="s">
        <v>96</v>
      </c>
      <c r="H4" s="49" t="s">
        <v>90</v>
      </c>
      <c r="I4" s="49" t="s">
        <v>92</v>
      </c>
    </row>
    <row r="5" spans="1:9" ht="44.25" customHeight="1" x14ac:dyDescent="0.25">
      <c r="B5" s="36" t="s">
        <v>106</v>
      </c>
      <c r="C5" s="36" t="s">
        <v>4</v>
      </c>
      <c r="D5" s="6">
        <f>COUNTIFS('Auto-évaluation'!I:I,"&lt;&gt;"&amp;"",'Auto-évaluation'!A:A,C5)*2+COUNTIFS('Auto-évaluation'!J:J,"&lt;&gt;"&amp;"",'Auto-évaluation'!I:I,"="&amp;"",'Auto-évaluation'!A:A,C5)</f>
        <v>3</v>
      </c>
      <c r="E5" s="6">
        <f>COUNTIF('Auto-évaluation'!A:A,C5)*2</f>
        <v>40</v>
      </c>
      <c r="F5" s="6">
        <f>MROUND(D5*10/E5,0.5)</f>
        <v>1</v>
      </c>
      <c r="G5" s="8" t="str">
        <f>IF(F5=10,"A",IF(F5&gt;=7,"B",IF(F5&gt;=4,"C","D")))</f>
        <v>D</v>
      </c>
      <c r="H5" s="54" t="str">
        <f>CONCATENATE(F5," / ", 10)</f>
        <v>1 / 10</v>
      </c>
      <c r="I5" s="5" t="str">
        <f>VLOOKUP(G5,'Commentaires notes'!A:B,2,FALSE)</f>
        <v>Ça tombe bien, nous avons tout ce qu'il vous faut !</v>
      </c>
    </row>
    <row r="6" spans="1:9" ht="45" customHeight="1" x14ac:dyDescent="0.25">
      <c r="B6" s="36" t="s">
        <v>105</v>
      </c>
      <c r="C6" s="36" t="s">
        <v>11</v>
      </c>
      <c r="D6" s="6">
        <f>COUNTIFS('Auto-évaluation'!I:I,"&lt;&gt;"&amp;"",'Auto-évaluation'!A:A,C6)*2+COUNTIFS('Auto-évaluation'!J:J,"&lt;&gt;"&amp;"",'Auto-évaluation'!I:I,"="&amp;"",'Auto-évaluation'!A:A,C6)</f>
        <v>0</v>
      </c>
      <c r="E6" s="6">
        <f>COUNTIF('Auto-évaluation'!A:A,C6)*2</f>
        <v>32</v>
      </c>
      <c r="F6" s="6">
        <f>MROUND(D6*10/E6,0.5)</f>
        <v>0</v>
      </c>
      <c r="G6" s="8" t="str">
        <f>IF(F6=10,"A",IF(F6&gt;=7,"B",IF(F6&gt;=4,"C","D")))</f>
        <v>D</v>
      </c>
      <c r="H6" s="54" t="str">
        <f>CONCATENATE(F6," / ", 10)</f>
        <v>0 / 10</v>
      </c>
      <c r="I6" s="5" t="str">
        <f>VLOOKUP(G6,'Commentaires notes'!A:B,2,FALSE)</f>
        <v>Ça tombe bien, nous avons tout ce qu'il vous faut !</v>
      </c>
    </row>
    <row r="7" spans="1:9" ht="45" customHeight="1" x14ac:dyDescent="0.25">
      <c r="B7" s="36" t="s">
        <v>17</v>
      </c>
      <c r="C7" s="36" t="s">
        <v>17</v>
      </c>
      <c r="D7" s="6">
        <f>COUNTIFS('Auto-évaluation'!I:I,"&lt;&gt;"&amp;"",'Auto-évaluation'!A:A,C7)*2+COUNTIFS('Auto-évaluation'!J:J,"&lt;&gt;"&amp;"",'Auto-évaluation'!I:I,"="&amp;"",'Auto-évaluation'!A:A,C7)</f>
        <v>0</v>
      </c>
      <c r="E7" s="6">
        <f>COUNTIF('Auto-évaluation'!A:A,C7)*2</f>
        <v>28</v>
      </c>
      <c r="F7" s="6">
        <f>MROUND(D7*10/E7,0.5)</f>
        <v>0</v>
      </c>
      <c r="G7" s="8" t="str">
        <f>IF(F7=10,"A",IF(F7&gt;=7,"B",IF(F7&gt;=4,"C","D")))</f>
        <v>D</v>
      </c>
      <c r="H7" s="54" t="str">
        <f>CONCATENATE(F7," / ", 10)</f>
        <v>0 / 10</v>
      </c>
      <c r="I7" s="5" t="str">
        <f>VLOOKUP(G7,'Commentaires notes'!A:B,2,FALSE)</f>
        <v>Ça tombe bien, nous avons tout ce qu'il vous faut !</v>
      </c>
    </row>
    <row r="8" spans="1:9" ht="45" customHeight="1" x14ac:dyDescent="0.25">
      <c r="B8" s="36" t="s">
        <v>117</v>
      </c>
      <c r="C8" s="36" t="s">
        <v>117</v>
      </c>
      <c r="D8" s="6">
        <f>COUNTIFS('Auto-évaluation'!I:I,"&lt;&gt;"&amp;"",'Auto-évaluation'!A:A,C8)*2+COUNTIFS('Auto-évaluation'!J:J,"&lt;&gt;"&amp;"",'Auto-évaluation'!I:I,"="&amp;"",'Auto-évaluation'!A:A,C8)</f>
        <v>0</v>
      </c>
      <c r="E8" s="6">
        <f>COUNTIF('Auto-évaluation'!A:A,C8)*2</f>
        <v>22</v>
      </c>
      <c r="F8" s="6">
        <f>MROUND(D8*10/E8,0.5)</f>
        <v>0</v>
      </c>
      <c r="G8" s="8" t="str">
        <f>IF(F8=10,"A",IF(F8&gt;=7,"B",IF(F8&gt;=4,"C","D")))</f>
        <v>D</v>
      </c>
      <c r="H8" s="54" t="str">
        <f>CONCATENATE(F8," / ", 10)</f>
        <v>0 / 10</v>
      </c>
      <c r="I8" s="5" t="str">
        <f>VLOOKUP(G8,'Commentaires notes'!A:B,2,FALSE)</f>
        <v>Ça tombe bien, nous avons tout ce qu'il vous faut !</v>
      </c>
    </row>
    <row r="9" spans="1:9" ht="50.1" customHeight="1" x14ac:dyDescent="0.25">
      <c r="B9" s="55"/>
      <c r="C9" s="56"/>
      <c r="D9" s="57"/>
      <c r="E9" s="57"/>
      <c r="F9" s="57"/>
      <c r="G9" s="58"/>
      <c r="H9" s="59"/>
      <c r="I9" s="60"/>
    </row>
    <row r="10" spans="1:9" ht="28.5" x14ac:dyDescent="0.45">
      <c r="A10" s="61" t="s">
        <v>130</v>
      </c>
      <c r="B10" s="55"/>
      <c r="C10" s="56"/>
      <c r="D10" s="57"/>
      <c r="E10" s="57"/>
      <c r="F10" s="57"/>
      <c r="G10" s="58"/>
      <c r="H10" s="59"/>
      <c r="I10" s="60"/>
    </row>
    <row r="11" spans="1:9" ht="15" customHeight="1" thickBot="1" x14ac:dyDescent="0.3">
      <c r="B11" s="55"/>
      <c r="C11" s="56"/>
      <c r="D11" s="57"/>
      <c r="E11" s="57"/>
      <c r="F11" s="57"/>
      <c r="G11" s="58"/>
      <c r="H11" s="59"/>
      <c r="I11" s="60"/>
    </row>
    <row r="12" spans="1:9" ht="15.75" thickBot="1" x14ac:dyDescent="0.3">
      <c r="B12" s="84" t="s">
        <v>108</v>
      </c>
      <c r="C12" s="85" t="s">
        <v>107</v>
      </c>
      <c r="D12" s="86" t="s">
        <v>88</v>
      </c>
      <c r="E12" s="86" t="s">
        <v>89</v>
      </c>
      <c r="F12" s="86" t="s">
        <v>93</v>
      </c>
      <c r="G12" s="87" t="s">
        <v>96</v>
      </c>
      <c r="H12" s="88" t="s">
        <v>90</v>
      </c>
      <c r="I12" s="89" t="s">
        <v>131</v>
      </c>
    </row>
    <row r="13" spans="1:9" x14ac:dyDescent="0.25">
      <c r="A13" s="173" t="s">
        <v>125</v>
      </c>
      <c r="B13" s="83" t="s">
        <v>109</v>
      </c>
      <c r="C13" s="98" t="s">
        <v>66</v>
      </c>
      <c r="D13" s="62">
        <f>COUNTIFS('Auto-évaluation'!I:I,"&lt;&gt;"&amp;"",'Auto-évaluation'!C:C,C13)*2+COUNTIFS('Auto-évaluation'!J:J,"&lt;&gt;"&amp;"",'Auto-évaluation'!I:I,"="&amp;"",'Auto-évaluation'!C:C,C13)</f>
        <v>3</v>
      </c>
      <c r="E13" s="62">
        <f>COUNTIF('Auto-évaluation'!C:C,C13)*2</f>
        <v>10</v>
      </c>
      <c r="F13" s="62">
        <f>MROUND(D13*10/E13,0.5)</f>
        <v>3</v>
      </c>
      <c r="G13" s="77"/>
      <c r="H13" s="82">
        <f>F13</f>
        <v>3</v>
      </c>
      <c r="I13" s="169" t="s">
        <v>190</v>
      </c>
    </row>
    <row r="14" spans="1:9" x14ac:dyDescent="0.25">
      <c r="A14" s="174"/>
      <c r="B14" s="65" t="s">
        <v>6</v>
      </c>
      <c r="C14" s="99" t="s">
        <v>67</v>
      </c>
      <c r="D14" s="6">
        <f>COUNTIFS('Auto-évaluation'!I:I,"&lt;&gt;"&amp;"",'Auto-évaluation'!C:C,C14)*2+COUNTIFS('Auto-évaluation'!J:J,"&lt;&gt;"&amp;"",'Auto-évaluation'!I:I,"="&amp;"",'Auto-évaluation'!C:C,C14)</f>
        <v>0</v>
      </c>
      <c r="E14" s="6">
        <f>COUNTIF('Auto-évaluation'!C:C,C14)*2</f>
        <v>6</v>
      </c>
      <c r="F14" s="6">
        <f t="shared" ref="F14:F20" si="0">MROUND(D14*10/E14,0.5)</f>
        <v>0</v>
      </c>
      <c r="G14" s="73"/>
      <c r="H14" s="78">
        <f t="shared" ref="H14:H20" si="1">F14</f>
        <v>0</v>
      </c>
      <c r="I14" s="170"/>
    </row>
    <row r="15" spans="1:9" x14ac:dyDescent="0.25">
      <c r="A15" s="174"/>
      <c r="B15" s="65" t="s">
        <v>112</v>
      </c>
      <c r="C15" s="99" t="s">
        <v>124</v>
      </c>
      <c r="D15" s="6">
        <f>COUNTIFS('Auto-évaluation'!I:I,"&lt;&gt;"&amp;"",'Auto-évaluation'!C:C,C15)*2+COUNTIFS('Auto-évaluation'!J:J,"&lt;&gt;"&amp;"",'Auto-évaluation'!I:I,"="&amp;"",'Auto-évaluation'!C:C,C15)</f>
        <v>0</v>
      </c>
      <c r="E15" s="6">
        <f>COUNTIF('Auto-évaluation'!C:C,C15)*2</f>
        <v>4</v>
      </c>
      <c r="F15" s="6">
        <f t="shared" si="0"/>
        <v>0</v>
      </c>
      <c r="G15" s="73"/>
      <c r="H15" s="78">
        <f t="shared" si="1"/>
        <v>0</v>
      </c>
      <c r="I15" s="170"/>
    </row>
    <row r="16" spans="1:9" x14ac:dyDescent="0.25">
      <c r="A16" s="174"/>
      <c r="B16" s="65" t="s">
        <v>8</v>
      </c>
      <c r="C16" s="99" t="s">
        <v>68</v>
      </c>
      <c r="D16" s="6">
        <f>COUNTIFS('Auto-évaluation'!I:I,"&lt;&gt;"&amp;"",'Auto-évaluation'!C:C,C16)*2+COUNTIFS('Auto-évaluation'!J:J,"&lt;&gt;"&amp;"",'Auto-évaluation'!I:I,"="&amp;"",'Auto-évaluation'!C:C,C16)</f>
        <v>0</v>
      </c>
      <c r="E16" s="6">
        <f>COUNTIF('Auto-évaluation'!C:C,C16)*2</f>
        <v>4</v>
      </c>
      <c r="F16" s="6">
        <f t="shared" si="0"/>
        <v>0</v>
      </c>
      <c r="G16" s="73"/>
      <c r="H16" s="78">
        <f t="shared" si="1"/>
        <v>0</v>
      </c>
      <c r="I16" s="170"/>
    </row>
    <row r="17" spans="1:9" x14ac:dyDescent="0.25">
      <c r="A17" s="174"/>
      <c r="B17" s="65" t="s">
        <v>51</v>
      </c>
      <c r="C17" s="99" t="s">
        <v>69</v>
      </c>
      <c r="D17" s="6">
        <f>COUNTIFS('Auto-évaluation'!I:I,"&lt;&gt;"&amp;"",'Auto-évaluation'!C:C,C17)*2+COUNTIFS('Auto-évaluation'!J:J,"&lt;&gt;"&amp;"",'Auto-évaluation'!I:I,"="&amp;"",'Auto-évaluation'!C:C,C17)</f>
        <v>0</v>
      </c>
      <c r="E17" s="6">
        <f>COUNTIF('Auto-évaluation'!C:C,C17)*2</f>
        <v>6</v>
      </c>
      <c r="F17" s="6">
        <f t="shared" si="0"/>
        <v>0</v>
      </c>
      <c r="G17" s="73"/>
      <c r="H17" s="78">
        <f t="shared" si="1"/>
        <v>0</v>
      </c>
      <c r="I17" s="170"/>
    </row>
    <row r="18" spans="1:9" x14ac:dyDescent="0.25">
      <c r="A18" s="174"/>
      <c r="B18" s="65" t="s">
        <v>114</v>
      </c>
      <c r="C18" s="99" t="s">
        <v>70</v>
      </c>
      <c r="D18" s="6">
        <f>COUNTIFS('Auto-évaluation'!I:I,"&lt;&gt;"&amp;"",'Auto-évaluation'!C:C,C18)*2+COUNTIFS('Auto-évaluation'!J:J,"&lt;&gt;"&amp;"",'Auto-évaluation'!I:I,"="&amp;"",'Auto-évaluation'!C:C,C18)</f>
        <v>0</v>
      </c>
      <c r="E18" s="6">
        <f>COUNTIF('Auto-évaluation'!C:C,C18)*2</f>
        <v>4</v>
      </c>
      <c r="F18" s="6">
        <f t="shared" si="0"/>
        <v>0</v>
      </c>
      <c r="G18" s="73"/>
      <c r="H18" s="78">
        <f t="shared" si="1"/>
        <v>0</v>
      </c>
      <c r="I18" s="170"/>
    </row>
    <row r="19" spans="1:9" x14ac:dyDescent="0.25">
      <c r="A19" s="174"/>
      <c r="B19" s="65" t="s">
        <v>29</v>
      </c>
      <c r="C19" s="99" t="s">
        <v>71</v>
      </c>
      <c r="D19" s="6">
        <f>COUNTIFS('Auto-évaluation'!I:I,"&lt;&gt;"&amp;"",'Auto-évaluation'!C:C,C19)*2+COUNTIFS('Auto-évaluation'!J:J,"&lt;&gt;"&amp;"",'Auto-évaluation'!I:I,"="&amp;"",'Auto-évaluation'!C:C,C19)</f>
        <v>0</v>
      </c>
      <c r="E19" s="6">
        <f>COUNTIF('Auto-évaluation'!C:C,C19)*2</f>
        <v>4</v>
      </c>
      <c r="F19" s="6">
        <f t="shared" si="0"/>
        <v>0</v>
      </c>
      <c r="G19" s="73"/>
      <c r="H19" s="78">
        <f t="shared" si="1"/>
        <v>0</v>
      </c>
      <c r="I19" s="170"/>
    </row>
    <row r="20" spans="1:9" ht="15.75" thickBot="1" x14ac:dyDescent="0.3">
      <c r="A20" s="175"/>
      <c r="B20" s="68" t="s">
        <v>10</v>
      </c>
      <c r="C20" s="100" t="s">
        <v>72</v>
      </c>
      <c r="D20" s="67">
        <f>COUNTIFS('Auto-évaluation'!I:I,"&lt;&gt;"&amp;"",'Auto-évaluation'!C:C,C20)*2+COUNTIFS('Auto-évaluation'!J:J,"&lt;&gt;"&amp;"",'Auto-évaluation'!I:I,"="&amp;"",'Auto-évaluation'!C:C,C20)</f>
        <v>0</v>
      </c>
      <c r="E20" s="67">
        <f>COUNTIF('Auto-évaluation'!C:C,C20)*2</f>
        <v>2</v>
      </c>
      <c r="F20" s="67">
        <f t="shared" si="0"/>
        <v>0</v>
      </c>
      <c r="G20" s="74"/>
      <c r="H20" s="79">
        <f t="shared" si="1"/>
        <v>0</v>
      </c>
      <c r="I20" s="171"/>
    </row>
    <row r="21" spans="1:9" x14ac:dyDescent="0.25">
      <c r="A21" s="176" t="s">
        <v>126</v>
      </c>
      <c r="B21" s="69" t="s">
        <v>13</v>
      </c>
      <c r="C21" s="101" t="s">
        <v>73</v>
      </c>
      <c r="D21" s="63">
        <f>COUNTIFS('Auto-évaluation'!I:I,"&lt;&gt;"&amp;"",'Auto-évaluation'!C:C,C21)*2+COUNTIFS('Auto-évaluation'!J:J,"&lt;&gt;"&amp;"",'Auto-évaluation'!I:I,"="&amp;"",'Auto-évaluation'!C:C,C21)</f>
        <v>0</v>
      </c>
      <c r="E21" s="63">
        <f>COUNTIF('Auto-évaluation'!C:C,C21)*2</f>
        <v>6</v>
      </c>
      <c r="F21" s="63">
        <f t="shared" ref="F21:F40" si="2">MROUND(D21*10/E21,0.5)</f>
        <v>0</v>
      </c>
      <c r="G21" s="75"/>
      <c r="H21" s="80">
        <f t="shared" ref="H21:H40" si="3">F21</f>
        <v>0</v>
      </c>
      <c r="I21" s="172" t="s">
        <v>161</v>
      </c>
    </row>
    <row r="22" spans="1:9" x14ac:dyDescent="0.25">
      <c r="A22" s="177"/>
      <c r="B22" s="70" t="s">
        <v>14</v>
      </c>
      <c r="C22" s="102" t="s">
        <v>74</v>
      </c>
      <c r="D22" s="6">
        <f>COUNTIFS('Auto-évaluation'!I:I,"&lt;&gt;"&amp;"",'Auto-évaluation'!C:C,C22)*2+COUNTIFS('Auto-évaluation'!J:J,"&lt;&gt;"&amp;"",'Auto-évaluation'!I:I,"="&amp;"",'Auto-évaluation'!C:C,C22)</f>
        <v>0</v>
      </c>
      <c r="E22" s="6">
        <f>COUNTIF('Auto-évaluation'!C:C,C22)*2</f>
        <v>2</v>
      </c>
      <c r="F22" s="6">
        <f t="shared" si="2"/>
        <v>0</v>
      </c>
      <c r="G22" s="73"/>
      <c r="H22" s="78">
        <f t="shared" si="3"/>
        <v>0</v>
      </c>
      <c r="I22" s="170"/>
    </row>
    <row r="23" spans="1:9" x14ac:dyDescent="0.25">
      <c r="A23" s="177"/>
      <c r="B23" s="70" t="s">
        <v>39</v>
      </c>
      <c r="C23" s="102" t="s">
        <v>75</v>
      </c>
      <c r="D23" s="6">
        <f>COUNTIFS('Auto-évaluation'!I:I,"&lt;&gt;"&amp;"",'Auto-évaluation'!C:C,C23)*2+COUNTIFS('Auto-évaluation'!J:J,"&lt;&gt;"&amp;"",'Auto-évaluation'!I:I,"="&amp;"",'Auto-évaluation'!C:C,C23)</f>
        <v>0</v>
      </c>
      <c r="E23" s="6">
        <f>COUNTIF('Auto-évaluation'!C:C,C23)*2</f>
        <v>4</v>
      </c>
      <c r="F23" s="6">
        <f t="shared" si="2"/>
        <v>0</v>
      </c>
      <c r="G23" s="73"/>
      <c r="H23" s="78">
        <f t="shared" si="3"/>
        <v>0</v>
      </c>
      <c r="I23" s="170"/>
    </row>
    <row r="24" spans="1:9" x14ac:dyDescent="0.25">
      <c r="A24" s="177"/>
      <c r="B24" s="70" t="s">
        <v>110</v>
      </c>
      <c r="C24" s="102" t="s">
        <v>76</v>
      </c>
      <c r="D24" s="6">
        <f>COUNTIFS('Auto-évaluation'!I:I,"&lt;&gt;"&amp;"",'Auto-évaluation'!C:C,C24)*2+COUNTIFS('Auto-évaluation'!J:J,"&lt;&gt;"&amp;"",'Auto-évaluation'!I:I,"="&amp;"",'Auto-évaluation'!C:C,C24)</f>
        <v>0</v>
      </c>
      <c r="E24" s="6">
        <f>COUNTIF('Auto-évaluation'!C:C,C24)*2</f>
        <v>2</v>
      </c>
      <c r="F24" s="6">
        <f t="shared" si="2"/>
        <v>0</v>
      </c>
      <c r="G24" s="73"/>
      <c r="H24" s="78">
        <f t="shared" si="3"/>
        <v>0</v>
      </c>
      <c r="I24" s="170"/>
    </row>
    <row r="25" spans="1:9" x14ac:dyDescent="0.25">
      <c r="A25" s="177"/>
      <c r="B25" s="71" t="s">
        <v>15</v>
      </c>
      <c r="C25" s="102" t="s">
        <v>77</v>
      </c>
      <c r="D25" s="6">
        <f>COUNTIFS('Auto-évaluation'!I:I,"&lt;&gt;"&amp;"",'Auto-évaluation'!C:C,C25)*2+COUNTIFS('Auto-évaluation'!J:J,"&lt;&gt;"&amp;"",'Auto-évaluation'!I:I,"="&amp;"",'Auto-évaluation'!C:C,C25)</f>
        <v>0</v>
      </c>
      <c r="E25" s="6">
        <f>COUNTIF('Auto-évaluation'!C:C,C25)*2</f>
        <v>8</v>
      </c>
      <c r="F25" s="6">
        <f t="shared" si="2"/>
        <v>0</v>
      </c>
      <c r="G25" s="73"/>
      <c r="H25" s="78">
        <f t="shared" si="3"/>
        <v>0</v>
      </c>
      <c r="I25" s="170"/>
    </row>
    <row r="26" spans="1:9" x14ac:dyDescent="0.25">
      <c r="A26" s="177"/>
      <c r="B26" s="70" t="s">
        <v>16</v>
      </c>
      <c r="C26" s="102" t="s">
        <v>78</v>
      </c>
      <c r="D26" s="6">
        <f>COUNTIFS('Auto-évaluation'!I:I,"&lt;&gt;"&amp;"",'Auto-évaluation'!C:C,C26)*2+COUNTIFS('Auto-évaluation'!J:J,"&lt;&gt;"&amp;"",'Auto-évaluation'!I:I,"="&amp;"",'Auto-évaluation'!C:C,C26)</f>
        <v>0</v>
      </c>
      <c r="E26" s="6">
        <f>COUNTIF('Auto-évaluation'!C:C,C26)*2</f>
        <v>4</v>
      </c>
      <c r="F26" s="6">
        <f t="shared" si="2"/>
        <v>0</v>
      </c>
      <c r="G26" s="73"/>
      <c r="H26" s="78">
        <f t="shared" si="3"/>
        <v>0</v>
      </c>
      <c r="I26" s="170"/>
    </row>
    <row r="27" spans="1:9" x14ac:dyDescent="0.25">
      <c r="A27" s="177"/>
      <c r="B27" s="70" t="s">
        <v>143</v>
      </c>
      <c r="C27" s="102" t="s">
        <v>79</v>
      </c>
      <c r="D27" s="6">
        <f>COUNTIFS('Auto-évaluation'!I:I,"&lt;&gt;"&amp;"",'Auto-évaluation'!C:C,C27)*2+COUNTIFS('Auto-évaluation'!J:J,"&lt;&gt;"&amp;"",'Auto-évaluation'!I:I,"="&amp;"",'Auto-évaluation'!C:C,C27)</f>
        <v>0</v>
      </c>
      <c r="E27" s="6">
        <f>COUNTIF('Auto-évaluation'!C:C,C27)*2</f>
        <v>2</v>
      </c>
      <c r="F27" s="6">
        <f t="shared" si="2"/>
        <v>0</v>
      </c>
      <c r="G27" s="73"/>
      <c r="H27" s="78">
        <f t="shared" si="3"/>
        <v>0</v>
      </c>
      <c r="I27" s="170"/>
    </row>
    <row r="28" spans="1:9" ht="15.75" thickBot="1" x14ac:dyDescent="0.3">
      <c r="A28" s="178"/>
      <c r="B28" s="72" t="s">
        <v>140</v>
      </c>
      <c r="C28" s="103" t="s">
        <v>80</v>
      </c>
      <c r="D28" s="64">
        <f>COUNTIFS('Auto-évaluation'!I:I,"&lt;&gt;"&amp;"",'Auto-évaluation'!C:C,C28)*2+COUNTIFS('Auto-évaluation'!J:J,"&lt;&gt;"&amp;"",'Auto-évaluation'!I:I,"="&amp;"",'Auto-évaluation'!C:C,C28)</f>
        <v>0</v>
      </c>
      <c r="E28" s="64">
        <f>COUNTIF('Auto-évaluation'!C:C,C28)*2</f>
        <v>4</v>
      </c>
      <c r="F28" s="64">
        <f t="shared" si="2"/>
        <v>0</v>
      </c>
      <c r="G28" s="76"/>
      <c r="H28" s="81">
        <f t="shared" si="3"/>
        <v>0</v>
      </c>
      <c r="I28" s="171"/>
    </row>
    <row r="29" spans="1:9" ht="15" customHeight="1" x14ac:dyDescent="0.25">
      <c r="A29" s="179" t="s">
        <v>127</v>
      </c>
      <c r="B29" s="95" t="s">
        <v>146</v>
      </c>
      <c r="C29" s="104" t="s">
        <v>81</v>
      </c>
      <c r="D29" s="63">
        <f>COUNTIFS('Auto-évaluation'!I:I,"&lt;&gt;"&amp;"",'Auto-évaluation'!C:C,C29)*2+COUNTIFS('Auto-évaluation'!J:J,"&lt;&gt;"&amp;"",'Auto-évaluation'!I:I,"="&amp;"",'Auto-évaluation'!C:C,C29)</f>
        <v>0</v>
      </c>
      <c r="E29" s="63">
        <f>COUNTIF('Auto-évaluation'!C:C,C29)*2</f>
        <v>4</v>
      </c>
      <c r="F29" s="63">
        <f t="shared" si="2"/>
        <v>0</v>
      </c>
      <c r="G29" s="75"/>
      <c r="H29" s="80">
        <f t="shared" si="3"/>
        <v>0</v>
      </c>
      <c r="I29" s="166" t="s">
        <v>160</v>
      </c>
    </row>
    <row r="30" spans="1:9" x14ac:dyDescent="0.25">
      <c r="A30" s="180"/>
      <c r="B30" s="96" t="s">
        <v>148</v>
      </c>
      <c r="C30" s="92" t="s">
        <v>82</v>
      </c>
      <c r="D30" s="6">
        <f>COUNTIFS('Auto-évaluation'!I:I,"&lt;&gt;"&amp;"",'Auto-évaluation'!C:C,C30)*2+COUNTIFS('Auto-évaluation'!J:J,"&lt;&gt;"&amp;"",'Auto-évaluation'!I:I,"="&amp;"",'Auto-évaluation'!C:C,C30)</f>
        <v>0</v>
      </c>
      <c r="E30" s="6">
        <f>COUNTIF('Auto-évaluation'!C:C,C30)*2</f>
        <v>2</v>
      </c>
      <c r="F30" s="6">
        <f t="shared" si="2"/>
        <v>0</v>
      </c>
      <c r="G30" s="73"/>
      <c r="H30" s="78">
        <f t="shared" si="3"/>
        <v>0</v>
      </c>
      <c r="I30" s="167"/>
    </row>
    <row r="31" spans="1:9" x14ac:dyDescent="0.25">
      <c r="A31" s="180"/>
      <c r="B31" s="96" t="s">
        <v>149</v>
      </c>
      <c r="C31" s="92" t="s">
        <v>83</v>
      </c>
      <c r="D31" s="6">
        <f>COUNTIFS('Auto-évaluation'!I:I,"&lt;&gt;"&amp;"",'Auto-évaluation'!C:C,C31)*2+COUNTIFS('Auto-évaluation'!J:J,"&lt;&gt;"&amp;"",'Auto-évaluation'!I:I,"="&amp;"",'Auto-évaluation'!C:C,C31)</f>
        <v>0</v>
      </c>
      <c r="E31" s="6">
        <f>COUNTIF('Auto-évaluation'!C:C,C31)*2</f>
        <v>6</v>
      </c>
      <c r="F31" s="6">
        <f t="shared" si="2"/>
        <v>0</v>
      </c>
      <c r="G31" s="73"/>
      <c r="H31" s="78">
        <f t="shared" si="3"/>
        <v>0</v>
      </c>
      <c r="I31" s="167"/>
    </row>
    <row r="32" spans="1:9" x14ac:dyDescent="0.25">
      <c r="A32" s="180"/>
      <c r="B32" s="96" t="s">
        <v>150</v>
      </c>
      <c r="C32" s="92" t="s">
        <v>84</v>
      </c>
      <c r="D32" s="6">
        <f>COUNTIFS('Auto-évaluation'!I:I,"&lt;&gt;"&amp;"",'Auto-évaluation'!C:C,C32)*2+COUNTIFS('Auto-évaluation'!J:J,"&lt;&gt;"&amp;"",'Auto-évaluation'!I:I,"="&amp;"",'Auto-évaluation'!C:C,C32)</f>
        <v>0</v>
      </c>
      <c r="E32" s="6">
        <f>COUNTIF('Auto-évaluation'!C:C,C32)*2</f>
        <v>4</v>
      </c>
      <c r="F32" s="6">
        <f t="shared" si="2"/>
        <v>0</v>
      </c>
      <c r="G32" s="73"/>
      <c r="H32" s="78">
        <f t="shared" si="3"/>
        <v>0</v>
      </c>
      <c r="I32" s="167"/>
    </row>
    <row r="33" spans="1:9" x14ac:dyDescent="0.25">
      <c r="A33" s="180"/>
      <c r="B33" s="96" t="s">
        <v>157</v>
      </c>
      <c r="C33" s="92" t="s">
        <v>85</v>
      </c>
      <c r="D33" s="6">
        <f>COUNTIFS('Auto-évaluation'!I:I,"&lt;&gt;"&amp;"",'Auto-évaluation'!C:C,C33)*2+COUNTIFS('Auto-évaluation'!J:J,"&lt;&gt;"&amp;"",'Auto-évaluation'!I:I,"="&amp;"",'Auto-évaluation'!C:C,C33)</f>
        <v>0</v>
      </c>
      <c r="E33" s="6">
        <f>COUNTIF('Auto-évaluation'!C:C,C33)*2</f>
        <v>6</v>
      </c>
      <c r="F33" s="6">
        <f t="shared" si="2"/>
        <v>0</v>
      </c>
      <c r="G33" s="73"/>
      <c r="H33" s="78">
        <f t="shared" si="3"/>
        <v>0</v>
      </c>
      <c r="I33" s="167"/>
    </row>
    <row r="34" spans="1:9" ht="15.75" thickBot="1" x14ac:dyDescent="0.3">
      <c r="A34" s="181"/>
      <c r="B34" s="97" t="s">
        <v>162</v>
      </c>
      <c r="C34" s="105" t="s">
        <v>86</v>
      </c>
      <c r="D34" s="64">
        <f>COUNTIFS('Auto-évaluation'!I:I,"&lt;&gt;"&amp;"",'Auto-évaluation'!C:C,C34)*2+COUNTIFS('Auto-évaluation'!J:J,"&lt;&gt;"&amp;"",'Auto-évaluation'!I:I,"="&amp;"",'Auto-évaluation'!C:C,C34)</f>
        <v>0</v>
      </c>
      <c r="E34" s="64">
        <f>COUNTIF('Auto-évaluation'!C:C,C34)*2</f>
        <v>6</v>
      </c>
      <c r="F34" s="64">
        <f t="shared" ref="F34" si="4">MROUND(D34*10/E34,0.5)</f>
        <v>0</v>
      </c>
      <c r="G34" s="94"/>
      <c r="H34" s="81">
        <f t="shared" si="3"/>
        <v>0</v>
      </c>
      <c r="I34" s="168"/>
    </row>
    <row r="35" spans="1:9" ht="15" customHeight="1" x14ac:dyDescent="0.25">
      <c r="A35" s="163" t="s">
        <v>128</v>
      </c>
      <c r="B35" s="109" t="s">
        <v>179</v>
      </c>
      <c r="C35" s="110" t="s">
        <v>118</v>
      </c>
      <c r="D35" s="63">
        <f>COUNTIFS('Auto-évaluation'!I:I,"&lt;&gt;"&amp;"",'Auto-évaluation'!C:C,C35)*2+COUNTIFS('Auto-évaluation'!J:J,"&lt;&gt;"&amp;"",'Auto-évaluation'!I:I,"="&amp;"",'Auto-évaluation'!C:C,C35)</f>
        <v>0</v>
      </c>
      <c r="E35" s="63">
        <f>COUNTIF('Auto-évaluation'!C:C,C35)*2</f>
        <v>4</v>
      </c>
      <c r="F35" s="63">
        <f t="shared" si="2"/>
        <v>0</v>
      </c>
      <c r="G35" s="75"/>
      <c r="H35" s="80">
        <f t="shared" si="3"/>
        <v>0</v>
      </c>
      <c r="I35" s="166" t="s">
        <v>180</v>
      </c>
    </row>
    <row r="36" spans="1:9" x14ac:dyDescent="0.25">
      <c r="A36" s="164"/>
      <c r="B36" s="66" t="s">
        <v>174</v>
      </c>
      <c r="C36" s="106" t="s">
        <v>119</v>
      </c>
      <c r="D36" s="6">
        <f>COUNTIFS('Auto-évaluation'!I:I,"&lt;&gt;"&amp;"",'Auto-évaluation'!C:C,C36)*2+COUNTIFS('Auto-évaluation'!J:J,"&lt;&gt;"&amp;"",'Auto-évaluation'!I:I,"="&amp;"",'Auto-évaluation'!C:C,C36)</f>
        <v>0</v>
      </c>
      <c r="E36" s="6">
        <f>COUNTIF('Auto-évaluation'!C:C,C36)*2</f>
        <v>4</v>
      </c>
      <c r="F36" s="6">
        <f t="shared" si="2"/>
        <v>0</v>
      </c>
      <c r="G36" s="73"/>
      <c r="H36" s="78">
        <f t="shared" si="3"/>
        <v>0</v>
      </c>
      <c r="I36" s="167"/>
    </row>
    <row r="37" spans="1:9" x14ac:dyDescent="0.25">
      <c r="A37" s="164"/>
      <c r="B37" s="66" t="s">
        <v>165</v>
      </c>
      <c r="C37" s="106" t="s">
        <v>120</v>
      </c>
      <c r="D37" s="6">
        <f>COUNTIFS('Auto-évaluation'!I:I,"&lt;&gt;"&amp;"",'Auto-évaluation'!C:C,C37)*2+COUNTIFS('Auto-évaluation'!J:J,"&lt;&gt;"&amp;"",'Auto-évaluation'!I:I,"="&amp;"",'Auto-évaluation'!C:C,C37)</f>
        <v>0</v>
      </c>
      <c r="E37" s="6">
        <f>COUNTIF('Auto-évaluation'!C:C,C37)*2</f>
        <v>4</v>
      </c>
      <c r="F37" s="6">
        <f t="shared" si="2"/>
        <v>0</v>
      </c>
      <c r="G37" s="73"/>
      <c r="H37" s="78">
        <f t="shared" si="3"/>
        <v>0</v>
      </c>
      <c r="I37" s="167"/>
    </row>
    <row r="38" spans="1:9" x14ac:dyDescent="0.25">
      <c r="A38" s="164"/>
      <c r="B38" s="66" t="s">
        <v>167</v>
      </c>
      <c r="C38" s="106" t="s">
        <v>121</v>
      </c>
      <c r="D38" s="6">
        <f>COUNTIFS('Auto-évaluation'!I:I,"&lt;&gt;"&amp;"",'Auto-évaluation'!C:C,C38)*2+COUNTIFS('Auto-évaluation'!J:J,"&lt;&gt;"&amp;"",'Auto-évaluation'!I:I,"="&amp;"",'Auto-évaluation'!C:C,C38)</f>
        <v>0</v>
      </c>
      <c r="E38" s="6">
        <f>COUNTIF('Auto-évaluation'!C:C,C38)*2</f>
        <v>4</v>
      </c>
      <c r="F38" s="6">
        <f t="shared" si="2"/>
        <v>0</v>
      </c>
      <c r="G38" s="73"/>
      <c r="H38" s="78">
        <f t="shared" si="3"/>
        <v>0</v>
      </c>
      <c r="I38" s="167"/>
    </row>
    <row r="39" spans="1:9" ht="30.75" customHeight="1" x14ac:dyDescent="0.25">
      <c r="A39" s="164"/>
      <c r="B39" s="66" t="s">
        <v>168</v>
      </c>
      <c r="C39" s="106" t="s">
        <v>122</v>
      </c>
      <c r="D39" s="6">
        <f>COUNTIFS('Auto-évaluation'!I:I,"&lt;&gt;"&amp;"",'Auto-évaluation'!C:C,C39)*2+COUNTIFS('Auto-évaluation'!J:J,"&lt;&gt;"&amp;"",'Auto-évaluation'!I:I,"="&amp;"",'Auto-évaluation'!C:C,C39)</f>
        <v>0</v>
      </c>
      <c r="E39" s="6">
        <f>COUNTIF('Auto-évaluation'!C:C,C39)*2</f>
        <v>2</v>
      </c>
      <c r="F39" s="6">
        <f t="shared" si="2"/>
        <v>0</v>
      </c>
      <c r="G39" s="73"/>
      <c r="H39" s="78">
        <f t="shared" si="3"/>
        <v>0</v>
      </c>
      <c r="I39" s="167"/>
    </row>
    <row r="40" spans="1:9" x14ac:dyDescent="0.25">
      <c r="A40" s="164"/>
      <c r="B40" s="66" t="s">
        <v>170</v>
      </c>
      <c r="C40" s="106" t="s">
        <v>123</v>
      </c>
      <c r="D40" s="6">
        <f>COUNTIFS('Auto-évaluation'!I:I,"&lt;&gt;"&amp;"",'Auto-évaluation'!C:C,C40)*2+COUNTIFS('Auto-évaluation'!J:J,"&lt;&gt;"&amp;"",'Auto-évaluation'!I:I,"="&amp;"",'Auto-évaluation'!C:C,C40)</f>
        <v>0</v>
      </c>
      <c r="E40" s="6">
        <f>COUNTIF('Auto-évaluation'!C:C,C40)*2</f>
        <v>2</v>
      </c>
      <c r="F40" s="6">
        <f t="shared" si="2"/>
        <v>0</v>
      </c>
      <c r="G40" s="73"/>
      <c r="H40" s="78">
        <f t="shared" si="3"/>
        <v>0</v>
      </c>
      <c r="I40" s="167"/>
    </row>
    <row r="41" spans="1:9" ht="15.75" thickBot="1" x14ac:dyDescent="0.3">
      <c r="A41" s="165"/>
      <c r="B41" s="111" t="s">
        <v>191</v>
      </c>
      <c r="C41" s="107" t="s">
        <v>189</v>
      </c>
      <c r="D41" s="64">
        <f>COUNTIFS('Auto-évaluation'!I:I,"&lt;&gt;"&amp;"",'Auto-évaluation'!C:C,C41)*2+COUNTIFS('Auto-évaluation'!J:J,"&lt;&gt;"&amp;"",'Auto-évaluation'!I:I,"="&amp;"",'Auto-évaluation'!C:C,C41)</f>
        <v>0</v>
      </c>
      <c r="E41" s="64">
        <f>COUNTIF('Auto-évaluation'!C:C,C41)*2</f>
        <v>2</v>
      </c>
      <c r="F41" s="64">
        <f t="shared" ref="F41" si="5">MROUND(D41*10/E41,0.5)</f>
        <v>0</v>
      </c>
      <c r="G41" s="76"/>
      <c r="H41" s="81">
        <f t="shared" ref="H41" si="6">F41</f>
        <v>0</v>
      </c>
      <c r="I41" s="168"/>
    </row>
  </sheetData>
  <mergeCells count="8">
    <mergeCell ref="A35:A41"/>
    <mergeCell ref="I35:I41"/>
    <mergeCell ref="I13:I20"/>
    <mergeCell ref="I21:I28"/>
    <mergeCell ref="A13:A20"/>
    <mergeCell ref="A21:A28"/>
    <mergeCell ref="A29:A34"/>
    <mergeCell ref="I29:I34"/>
  </mergeCells>
  <conditionalFormatting sqref="H5:H11 H13:H39">
    <cfRule type="expression" dxfId="8" priority="10" stopIfTrue="1">
      <formula>IF($G5="D",TRUE,FALSE)</formula>
    </cfRule>
    <cfRule type="expression" dxfId="7" priority="11" stopIfTrue="1">
      <formula>IF($G5="C",TRUE,FALSE)</formula>
    </cfRule>
    <cfRule type="expression" dxfId="6" priority="12" stopIfTrue="1">
      <formula>IF(OR($G5="A",$G5="B"),TRUE,FALSE)</formula>
    </cfRule>
  </conditionalFormatting>
  <conditionalFormatting sqref="H5">
    <cfRule type="iconSet" priority="9">
      <iconSet showValue="0">
        <cfvo type="percent" val="0"/>
        <cfvo type="num" val="4"/>
        <cfvo type="num" val="7"/>
      </iconSet>
    </cfRule>
  </conditionalFormatting>
  <conditionalFormatting sqref="H6:H11 H13:H39">
    <cfRule type="iconSet" priority="28">
      <iconSet showValue="0">
        <cfvo type="percent" val="0"/>
        <cfvo type="num" val="4"/>
        <cfvo type="num" val="7.5"/>
      </iconSet>
    </cfRule>
  </conditionalFormatting>
  <conditionalFormatting sqref="H41">
    <cfRule type="expression" dxfId="5" priority="5" stopIfTrue="1">
      <formula>IF($G41="D",TRUE,FALSE)</formula>
    </cfRule>
    <cfRule type="expression" dxfId="4" priority="6" stopIfTrue="1">
      <formula>IF($G41="C",TRUE,FALSE)</formula>
    </cfRule>
    <cfRule type="expression" dxfId="3" priority="7" stopIfTrue="1">
      <formula>IF(OR($G41="A",$G41="B"),TRUE,FALSE)</formula>
    </cfRule>
  </conditionalFormatting>
  <conditionalFormatting sqref="H41">
    <cfRule type="iconSet" priority="8">
      <iconSet showValue="0">
        <cfvo type="percent" val="0"/>
        <cfvo type="num" val="4"/>
        <cfvo type="num" val="7.5"/>
      </iconSet>
    </cfRule>
  </conditionalFormatting>
  <conditionalFormatting sqref="H40">
    <cfRule type="expression" dxfId="2" priority="1" stopIfTrue="1">
      <formula>IF($G40="D",TRUE,FALSE)</formula>
    </cfRule>
    <cfRule type="expression" dxfId="1" priority="2" stopIfTrue="1">
      <formula>IF($G40="C",TRUE,FALSE)</formula>
    </cfRule>
    <cfRule type="expression" dxfId="0" priority="3" stopIfTrue="1">
      <formula>IF(OR($G40="A",$G40="B"),TRUE,FALSE)</formula>
    </cfRule>
  </conditionalFormatting>
  <conditionalFormatting sqref="H40">
    <cfRule type="iconSet" priority="4">
      <iconSet showValue="0">
        <cfvo type="percent" val="0"/>
        <cfvo type="num" val="4"/>
        <cfvo type="num" val="7.5"/>
      </iconSet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85912-DD7B-4CC5-8E46-DC514A97D940}">
  <dimension ref="A2:B6"/>
  <sheetViews>
    <sheetView workbookViewId="0">
      <selection activeCell="I11" sqref="I11"/>
    </sheetView>
  </sheetViews>
  <sheetFormatPr baseColWidth="10" defaultRowHeight="15" x14ac:dyDescent="0.25"/>
  <cols>
    <col min="2" max="2" width="54.7109375" customWidth="1"/>
  </cols>
  <sheetData>
    <row r="2" spans="1:2" x14ac:dyDescent="0.25">
      <c r="A2" s="3" t="s">
        <v>96</v>
      </c>
      <c r="B2" s="3" t="s">
        <v>99</v>
      </c>
    </row>
    <row r="3" spans="1:2" x14ac:dyDescent="0.25">
      <c r="A3" t="s">
        <v>97</v>
      </c>
      <c r="B3" t="s">
        <v>94</v>
      </c>
    </row>
    <row r="4" spans="1:2" ht="60" x14ac:dyDescent="0.25">
      <c r="A4" t="s">
        <v>98</v>
      </c>
      <c r="B4" s="1" t="s">
        <v>101</v>
      </c>
    </row>
    <row r="5" spans="1:2" ht="30" x14ac:dyDescent="0.25">
      <c r="A5" t="s">
        <v>95</v>
      </c>
      <c r="B5" s="1" t="s">
        <v>102</v>
      </c>
    </row>
    <row r="6" spans="1:2" x14ac:dyDescent="0.25">
      <c r="A6" t="s">
        <v>100</v>
      </c>
      <c r="B6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Auto-évaluation</vt:lpstr>
      <vt:lpstr>Résultats</vt:lpstr>
      <vt:lpstr>Commentaires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2020-01-30T18:09:32Z</dcterms:modified>
</cp:coreProperties>
</file>